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Laws to Add" sheetId="132" r:id="rId1"/>
    <sheet name="Org. Unit Details" sheetId="127" r:id="rId2"/>
    <sheet name="Example-Org. Unit Details" sheetId="125" r:id="rId3"/>
    <sheet name="Finance Overview" sheetId="128" r:id="rId4"/>
    <sheet name="Example-Finance Overview" sheetId="105" r:id="rId5"/>
    <sheet name="Deliverable" sheetId="129" r:id="rId6"/>
    <sheet name="Deliverables - Laws" sheetId="131" r:id="rId7"/>
    <sheet name="Example-Deliverables" sheetId="111" r:id="rId8"/>
    <sheet name="Performance Measure" sheetId="130" r:id="rId9"/>
    <sheet name="Example-Performance Measures" sheetId="126" r:id="rId10"/>
    <sheet name="Drop Down Menus" sheetId="120" r:id="rId11"/>
  </sheets>
  <externalReferences>
    <externalReference r:id="rId12"/>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5">Deliverable!$A:$D</definedName>
    <definedName name="_xlnm.Print_Titles" localSheetId="6">'Deliverables - Laws'!$23:$23</definedName>
    <definedName name="_xlnm.Print_Titles" localSheetId="7">'Example-Deliverables'!$B:$C</definedName>
    <definedName name="_xlnm.Print_Titles" localSheetId="2">'Example-Org. Unit Details'!$A:$A</definedName>
    <definedName name="_xlnm.Print_Titles" localSheetId="9">'Example-Performance Measures'!$A:$A</definedName>
    <definedName name="_xlnm.Print_Titles" localSheetId="0">'Laws to Add'!$4:$4</definedName>
    <definedName name="_xlnm.Print_Titles" localSheetId="1">'Org. Unit Details'!$A:$B</definedName>
    <definedName name="_xlnm.Print_Titles" localSheetId="8">'Performance Measure'!$A:$B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30" l="1"/>
  <c r="G41" i="130"/>
  <c r="F41" i="130"/>
  <c r="E41" i="130"/>
  <c r="D41" i="130"/>
  <c r="C41" i="130"/>
  <c r="H40" i="130"/>
  <c r="G40" i="130"/>
  <c r="F40" i="130"/>
  <c r="E40" i="130"/>
  <c r="D40" i="130"/>
  <c r="C40" i="130"/>
  <c r="H39" i="130"/>
  <c r="G39" i="130"/>
  <c r="F39" i="130"/>
  <c r="E39" i="130"/>
  <c r="D39" i="130"/>
  <c r="C39" i="130"/>
  <c r="H38" i="130"/>
  <c r="G38" i="130"/>
  <c r="F38" i="130"/>
  <c r="E38" i="130"/>
  <c r="D38" i="130"/>
  <c r="C38" i="130"/>
  <c r="H37" i="130"/>
  <c r="G37" i="130"/>
  <c r="F37" i="130"/>
  <c r="E37" i="130"/>
  <c r="D37" i="130"/>
  <c r="C37" i="130"/>
  <c r="H32" i="130"/>
  <c r="H33" i="130" s="1"/>
  <c r="G32" i="130"/>
  <c r="G33" i="130" s="1"/>
  <c r="F32" i="130"/>
  <c r="E32" i="130"/>
  <c r="D32" i="130"/>
  <c r="D33" i="130" s="1"/>
  <c r="C32" i="130"/>
  <c r="C33" i="130" s="1"/>
  <c r="F29" i="130"/>
  <c r="H28" i="130"/>
  <c r="H29" i="130" s="1"/>
  <c r="G28" i="130"/>
  <c r="G29" i="130" s="1"/>
  <c r="F28" i="130"/>
  <c r="F30" i="130" s="1"/>
  <c r="F27" i="130" s="1"/>
  <c r="E28" i="130"/>
  <c r="D28" i="130"/>
  <c r="D29" i="130" s="1"/>
  <c r="C28" i="130"/>
  <c r="C29" i="130" s="1"/>
  <c r="F25" i="130"/>
  <c r="H24" i="130"/>
  <c r="H25" i="130" s="1"/>
  <c r="G24" i="130"/>
  <c r="G25" i="130" s="1"/>
  <c r="F24" i="130"/>
  <c r="F26" i="130" s="1"/>
  <c r="F23" i="130" s="1"/>
  <c r="E24" i="130"/>
  <c r="D24" i="130"/>
  <c r="D25" i="130" s="1"/>
  <c r="C24" i="130"/>
  <c r="C25" i="130" s="1"/>
  <c r="F21" i="130"/>
  <c r="H20" i="130"/>
  <c r="H21" i="130" s="1"/>
  <c r="G20" i="130"/>
  <c r="G21" i="130" s="1"/>
  <c r="F20" i="130"/>
  <c r="F22" i="130" s="1"/>
  <c r="F19" i="130" s="1"/>
  <c r="E20" i="130"/>
  <c r="D20" i="130"/>
  <c r="D21" i="130" s="1"/>
  <c r="C20" i="130"/>
  <c r="C21" i="130" s="1"/>
  <c r="F17" i="130"/>
  <c r="E17" i="130"/>
  <c r="H16" i="130"/>
  <c r="H17" i="130" s="1"/>
  <c r="G16" i="130"/>
  <c r="G17" i="130" s="1"/>
  <c r="F16" i="130"/>
  <c r="F18" i="130" s="1"/>
  <c r="F15" i="130" s="1"/>
  <c r="E16" i="130"/>
  <c r="E18" i="130" s="1"/>
  <c r="E15" i="130" s="1"/>
  <c r="D16" i="130"/>
  <c r="D17" i="130" s="1"/>
  <c r="C16" i="130"/>
  <c r="C17" i="130" s="1"/>
  <c r="D33" i="126"/>
  <c r="E33" i="126"/>
  <c r="F33" i="126"/>
  <c r="G33" i="126"/>
  <c r="G34" i="126" s="1"/>
  <c r="H33" i="126"/>
  <c r="D34" i="126"/>
  <c r="E34" i="126"/>
  <c r="F34" i="126"/>
  <c r="H34" i="126"/>
  <c r="C34" i="126"/>
  <c r="D29" i="126"/>
  <c r="E29" i="126"/>
  <c r="F29" i="126"/>
  <c r="G29" i="126"/>
  <c r="G30" i="126" s="1"/>
  <c r="H29" i="126"/>
  <c r="D30" i="126"/>
  <c r="E30" i="126"/>
  <c r="F30" i="126"/>
  <c r="H30" i="126"/>
  <c r="D25" i="126"/>
  <c r="D26" i="126" s="1"/>
  <c r="E25" i="126"/>
  <c r="F25" i="126"/>
  <c r="G25" i="126"/>
  <c r="G26" i="126" s="1"/>
  <c r="H25" i="126"/>
  <c r="H26" i="126" s="1"/>
  <c r="E26" i="126"/>
  <c r="F26" i="126"/>
  <c r="D21" i="126"/>
  <c r="E21" i="126"/>
  <c r="F21" i="126"/>
  <c r="G21" i="126"/>
  <c r="G22" i="126" s="1"/>
  <c r="H21" i="126"/>
  <c r="D22" i="126"/>
  <c r="E22" i="126"/>
  <c r="F22" i="126"/>
  <c r="H22" i="126"/>
  <c r="C30" i="126"/>
  <c r="C26" i="126"/>
  <c r="C22" i="126"/>
  <c r="C33" i="126"/>
  <c r="C29" i="126"/>
  <c r="C25" i="126"/>
  <c r="C21" i="126"/>
  <c r="C17" i="126"/>
  <c r="C18" i="126" s="1"/>
  <c r="C32" i="126"/>
  <c r="C28" i="126"/>
  <c r="C24" i="126"/>
  <c r="C20" i="126"/>
  <c r="D18" i="126"/>
  <c r="E18" i="126"/>
  <c r="F18" i="126"/>
  <c r="G18" i="126"/>
  <c r="H18" i="126"/>
  <c r="D17" i="126"/>
  <c r="E17" i="126"/>
  <c r="F17" i="126"/>
  <c r="G17" i="126"/>
  <c r="H17" i="126"/>
  <c r="D16" i="126"/>
  <c r="E16" i="126"/>
  <c r="F16" i="126"/>
  <c r="G16" i="126"/>
  <c r="H16" i="126"/>
  <c r="C16" i="126"/>
  <c r="E22" i="130" l="1"/>
  <c r="E34" i="130"/>
  <c r="C18" i="130"/>
  <c r="G18" i="130"/>
  <c r="E21" i="130"/>
  <c r="C22" i="130"/>
  <c r="G22" i="130"/>
  <c r="E25" i="130"/>
  <c r="C26" i="130"/>
  <c r="G26" i="130"/>
  <c r="G23" i="130" s="1"/>
  <c r="E29" i="130"/>
  <c r="C30" i="130"/>
  <c r="C27" i="130" s="1"/>
  <c r="G30" i="130"/>
  <c r="G27" i="130" s="1"/>
  <c r="E33" i="130"/>
  <c r="C34" i="130"/>
  <c r="C31" i="130" s="1"/>
  <c r="G34" i="130"/>
  <c r="G31" i="130" s="1"/>
  <c r="D18" i="130"/>
  <c r="H18" i="130"/>
  <c r="D22" i="130"/>
  <c r="H22" i="130"/>
  <c r="D26" i="130"/>
  <c r="H26" i="130"/>
  <c r="D30" i="130"/>
  <c r="H30" i="130"/>
  <c r="F33" i="130"/>
  <c r="F34" i="130" s="1"/>
  <c r="D34" i="130"/>
  <c r="H34" i="130"/>
  <c r="C15" i="130"/>
  <c r="G15" i="130"/>
  <c r="C19" i="130"/>
  <c r="G19" i="130"/>
  <c r="C23" i="130"/>
  <c r="D15" i="130"/>
  <c r="H15" i="130"/>
  <c r="D19" i="130"/>
  <c r="H19" i="130"/>
  <c r="D23" i="130"/>
  <c r="H23" i="130"/>
  <c r="D27" i="130"/>
  <c r="H27" i="130"/>
  <c r="D31" i="130"/>
  <c r="H31" i="130"/>
  <c r="E31" i="130" l="1"/>
  <c r="F31" i="130"/>
  <c r="E19" i="130"/>
  <c r="E30" i="130"/>
  <c r="E27" i="130" s="1"/>
  <c r="E26" i="130"/>
  <c r="E23" i="130" s="1"/>
  <c r="G68" i="111" l="1"/>
  <c r="G67" i="111"/>
  <c r="G66" i="111"/>
  <c r="D32" i="126" l="1"/>
  <c r="E32" i="126"/>
  <c r="F32" i="126"/>
  <c r="G32" i="126"/>
  <c r="G31" i="126" s="1"/>
  <c r="H32" i="126"/>
  <c r="F31" i="126"/>
  <c r="E31" i="126"/>
  <c r="D28" i="126"/>
  <c r="E28" i="126"/>
  <c r="F28" i="126"/>
  <c r="G28" i="126"/>
  <c r="H28" i="126"/>
  <c r="F27" i="126"/>
  <c r="D24" i="126"/>
  <c r="E24" i="126"/>
  <c r="F24" i="126"/>
  <c r="G24" i="126"/>
  <c r="H24" i="126"/>
  <c r="H23" i="126"/>
  <c r="D20" i="126"/>
  <c r="E20" i="126"/>
  <c r="F20" i="126"/>
  <c r="G20" i="126"/>
  <c r="H20" i="126"/>
  <c r="C15" i="126"/>
  <c r="C41" i="126"/>
  <c r="C40" i="126"/>
  <c r="C39" i="126"/>
  <c r="C37" i="126"/>
  <c r="C38" i="126"/>
  <c r="C31" i="126" l="1"/>
  <c r="C23" i="126"/>
  <c r="D23" i="126"/>
  <c r="F15" i="126"/>
  <c r="E19" i="126"/>
  <c r="H19" i="126"/>
  <c r="G15" i="126"/>
  <c r="D19" i="126"/>
  <c r="H31" i="126"/>
  <c r="D31" i="126"/>
  <c r="E27" i="126"/>
  <c r="H27" i="126"/>
  <c r="D27" i="126"/>
  <c r="C27" i="126"/>
  <c r="G27" i="126"/>
  <c r="E23" i="126"/>
  <c r="G23" i="126"/>
  <c r="F23" i="126"/>
  <c r="C19" i="126"/>
  <c r="G19" i="126"/>
  <c r="F19" i="126"/>
  <c r="E15" i="126"/>
  <c r="H15" i="126"/>
  <c r="D15" i="126"/>
  <c r="D37" i="126"/>
  <c r="E37" i="126"/>
  <c r="F37" i="126"/>
  <c r="G37" i="126"/>
  <c r="H37" i="126"/>
  <c r="D38" i="126"/>
  <c r="E38" i="126"/>
  <c r="F38" i="126"/>
  <c r="G38" i="126"/>
  <c r="H38" i="126"/>
  <c r="D39" i="126"/>
  <c r="E39" i="126"/>
  <c r="F39" i="126"/>
  <c r="G39" i="126"/>
  <c r="H39" i="126"/>
  <c r="D40" i="126"/>
  <c r="E40" i="126"/>
  <c r="F40" i="126"/>
  <c r="G40" i="126"/>
  <c r="H40" i="126"/>
  <c r="D41" i="126"/>
  <c r="E41" i="126"/>
  <c r="F41" i="126"/>
  <c r="G41" i="126"/>
  <c r="H41" i="126"/>
  <c r="E66" i="129" l="1"/>
  <c r="F66" i="129"/>
  <c r="E67" i="129"/>
  <c r="F67" i="129"/>
  <c r="E68" i="129"/>
  <c r="F68" i="129"/>
  <c r="E51" i="129"/>
  <c r="F51" i="129"/>
  <c r="E52" i="129"/>
  <c r="F52" i="129"/>
  <c r="E53" i="129"/>
  <c r="F53" i="129"/>
  <c r="E55" i="129"/>
  <c r="F55" i="129"/>
  <c r="E56" i="129"/>
  <c r="F56" i="129"/>
  <c r="E57" i="129"/>
  <c r="F57" i="129"/>
  <c r="H68" i="129" l="1"/>
  <c r="H67" i="129"/>
  <c r="H66" i="129"/>
  <c r="H57" i="129"/>
  <c r="H56" i="129"/>
  <c r="H55" i="129"/>
  <c r="G68" i="129"/>
  <c r="G67" i="129"/>
  <c r="G66" i="129"/>
  <c r="G57" i="129"/>
  <c r="G56" i="129"/>
  <c r="G55" i="129"/>
  <c r="F60" i="127" l="1"/>
  <c r="F59" i="127"/>
  <c r="F58" i="127"/>
  <c r="F41" i="127"/>
  <c r="F40" i="127"/>
  <c r="F39" i="127"/>
  <c r="E60" i="127"/>
  <c r="E59" i="127"/>
  <c r="E58" i="127"/>
  <c r="E41" i="127"/>
  <c r="E40" i="127"/>
  <c r="E39" i="127"/>
  <c r="D60" i="127"/>
  <c r="D59" i="127"/>
  <c r="D58" i="127"/>
  <c r="D41" i="127"/>
  <c r="D40" i="127"/>
  <c r="D39" i="127"/>
  <c r="C60" i="127"/>
  <c r="C59" i="127"/>
  <c r="C58" i="127"/>
  <c r="C41" i="127"/>
  <c r="C40" i="127"/>
  <c r="C39" i="127"/>
  <c r="E56" i="111"/>
  <c r="A53" i="129"/>
  <c r="A52" i="129"/>
  <c r="A51" i="129"/>
  <c r="A49" i="129"/>
  <c r="A48" i="129"/>
  <c r="A47" i="129"/>
  <c r="G53" i="129" l="1"/>
  <c r="H53" i="129"/>
  <c r="G52" i="129"/>
  <c r="H52" i="129"/>
  <c r="G51" i="129"/>
  <c r="H51" i="129"/>
  <c r="E55" i="111"/>
  <c r="E57" i="111"/>
  <c r="E66" i="111"/>
  <c r="E67" i="111"/>
  <c r="E68" i="111"/>
  <c r="F55" i="111" l="1"/>
  <c r="G55" i="111"/>
  <c r="H55" i="111"/>
  <c r="A48" i="111"/>
  <c r="A49" i="111"/>
  <c r="A47" i="111"/>
  <c r="A51" i="111"/>
  <c r="A53" i="111"/>
  <c r="A52" i="111"/>
  <c r="H52" i="111" l="1"/>
  <c r="E52" i="111"/>
  <c r="F53" i="111"/>
  <c r="E53" i="111"/>
  <c r="G51" i="111"/>
  <c r="E51" i="111"/>
  <c r="F51" i="111"/>
  <c r="G52" i="111"/>
  <c r="H53" i="111"/>
  <c r="G53" i="111"/>
  <c r="F52" i="111"/>
  <c r="H51" i="111"/>
  <c r="D58" i="125"/>
  <c r="E58" i="125"/>
  <c r="D59" i="125"/>
  <c r="E59" i="125"/>
  <c r="D60" i="125"/>
  <c r="E60" i="125"/>
  <c r="C60" i="125"/>
  <c r="C59" i="125"/>
  <c r="C58" i="125"/>
  <c r="E40" i="125"/>
  <c r="E41" i="125"/>
  <c r="D40" i="125"/>
  <c r="D41" i="125"/>
  <c r="C40" i="125"/>
  <c r="C41" i="125"/>
  <c r="E39" i="125"/>
  <c r="C39" i="125"/>
  <c r="D39" i="125"/>
  <c r="H56" i="111" l="1"/>
  <c r="H57" i="111"/>
  <c r="G57" i="111"/>
  <c r="G56" i="111"/>
  <c r="F56" i="111"/>
  <c r="F57" i="111"/>
  <c r="H68" i="111" l="1"/>
  <c r="H67" i="111"/>
  <c r="H66" i="111"/>
  <c r="F68" i="111"/>
  <c r="F67" i="111"/>
  <c r="F66" i="111"/>
  <c r="C9" i="105" l="1"/>
  <c r="D9" i="105"/>
  <c r="B9" i="105"/>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or
• on a leave of absence,
• Independent contractors, or
• Temporary workers obtained and paid for through a contract with a staffing </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62" authorId="0" shapeId="0">
      <text>
        <r>
          <rPr>
            <sz val="9"/>
            <color indexed="81"/>
            <rFont val="Tahoma"/>
            <family val="2"/>
          </rPr>
          <t xml:space="preserve">
Enter comments, if any are desired or necessary, to explain the information provided.  </t>
        </r>
      </text>
    </comment>
    <comment ref="A67" authorId="0" shapeId="0">
      <text>
        <r>
          <rPr>
            <sz val="9"/>
            <color indexed="81"/>
            <rFont val="Tahoma"/>
            <family val="2"/>
          </rPr>
          <t xml:space="preserve">
If the agency responded “Yes” in Row 66, please enter the date the last survey was conducted and name of the entity that conducted it (e.g., 2016 by Climate Survey Consulting, Inc.; 2018 by the agency)</t>
        </r>
      </text>
    </comment>
    <comment ref="A71" authorId="0" shapeId="0">
      <text>
        <r>
          <rPr>
            <sz val="9"/>
            <color indexed="81"/>
            <rFont val="Tahoma"/>
            <family val="2"/>
          </rPr>
          <t xml:space="preserve">
If the agency responded “Yes” in Row 70, please enter the frequency with which the agency conducts the surveys (e.g., annually; every three years)</t>
        </r>
      </text>
    </comment>
  </commentList>
</comments>
</file>

<file path=xl/comments2.xml><?xml version="1.0" encoding="utf-8"?>
<comments xmlns="http://schemas.openxmlformats.org/spreadsheetml/2006/main">
  <authors>
    <author>Author</author>
  </authors>
  <commentList>
    <comment ref="A7" authorId="0" shapeId="0">
      <text>
        <r>
          <rPr>
            <sz val="9"/>
            <color indexed="81"/>
            <rFont val="Tahoma"/>
            <family val="2"/>
          </rPr>
          <t xml:space="preserve">
Please enter the amount the agency was appropriated and authorized to spend (including state, federal, and other) by the end of the applicable fiscal year in columns B, C, and D.  
Since the appropriations and authorizations to the agency may change during the year, </t>
        </r>
        <r>
          <rPr>
            <b/>
            <sz val="9"/>
            <color indexed="81"/>
            <rFont val="Tahoma"/>
            <family val="2"/>
          </rPr>
          <t>please enter the total amount, after all additions and subtractions in appropriations or authorizations during the fiscal year</t>
        </r>
        <r>
          <rPr>
            <sz val="9"/>
            <color indexed="81"/>
            <rFont val="Tahoma"/>
            <family val="2"/>
          </rPr>
          <t>.</t>
        </r>
      </text>
    </comment>
    <comment ref="A9" authorId="0" shapeId="0">
      <text>
        <r>
          <rPr>
            <sz val="9"/>
            <color indexed="81"/>
            <rFont val="Tahoma"/>
            <family val="2"/>
          </rPr>
          <t xml:space="preserve">
The amount should automatically appear in columns B, C, and D, using the below formula.
“How much was the agency appropriated and authorized to spend by the end of the year?” row -  “How much did the agency actually spend?” row  
</t>
        </r>
      </text>
    </comment>
    <comment ref="A11" authorId="0" shapeId="0">
      <text>
        <r>
          <rPr>
            <sz val="9"/>
            <color indexed="81"/>
            <rFont val="Tahoma"/>
            <family val="2"/>
          </rPr>
          <t xml:space="preserve">
Please enter the amount of cash the agency had on June 30 of the applicable fiscal year in columns B, C, and D, which the agency had not received authorization to spend during the year.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or “Don’t know”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 xml:space="preserve">Rows 28 through 30 seek the number of units of the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known</t>
        </r>
        <r>
          <rPr>
            <sz val="9"/>
            <color indexed="81"/>
            <rFont val="Tahoma"/>
            <family val="2"/>
          </rPr>
          <t xml:space="preserve"> -- Enter the number; or
</t>
        </r>
        <r>
          <rPr>
            <b/>
            <sz val="9"/>
            <color indexed="81"/>
            <rFont val="Tahoma"/>
            <family val="2"/>
          </rPr>
          <t>If unknown</t>
        </r>
        <r>
          <rPr>
            <sz val="9"/>
            <color indexed="81"/>
            <rFont val="Tahoma"/>
            <family val="2"/>
          </rPr>
          <t xml:space="preserve"> -- Enter “Unknown” or "Does not track"
</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2017-18, 2016-17, and 2015-16.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“Unknown” and, in the row below it, enter “Unknown”
</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utilize 37.5 hours per week, if the agency does not utilize 37.5 hours per week, please utilize the hours per week applicable to the agency and note this at the top of the chart.</t>
        </r>
      </text>
    </comment>
    <comment ref="A46"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6"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50" authorId="0" shapeId="0">
      <text>
        <r>
          <rPr>
            <sz val="9"/>
            <color indexed="81"/>
            <rFont val="Tahoma"/>
            <family val="2"/>
          </rPr>
          <t>The amounts below should automatically appear and be the same as the amount the agency entered in the Finance Overview Chart beside, “How much did the agency actually spend?”
If the agency sent the deliverable chart to each division or organizational unit to complete, the division leader can enter the total amount their division spent in each applicable year below and compare those values to the values above (under "Spent on all deliverables") ensure all of the deliverables they enter add up to the total amount the division spent in each applicable year.</t>
        </r>
      </text>
    </comment>
    <comment ref="B50" authorId="0" shapeId="0">
      <text>
        <r>
          <rPr>
            <b/>
            <sz val="9"/>
            <color indexed="81"/>
            <rFont val="Tahoma"/>
            <family val="2"/>
          </rPr>
          <t>One of the following should automatically appear in these cells</t>
        </r>
        <r>
          <rPr>
            <sz val="9"/>
            <color indexed="81"/>
            <rFont val="Tahoma"/>
            <family val="2"/>
          </rPr>
          <t>:
(1) Percentage, or
(2) Agency does not track the total expenditures for this deliverable
The second option appears when (a) spreadsheet is incomplete; (b) agency does not enter an amount for the total deliverable expenditures; or (c) there is no amount for total agency spending.
The value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“Agency does not track the total expense of providing the deliverable.”</t>
        </r>
      </text>
    </comment>
    <comment ref="B54" authorId="0" shapeId="0">
      <text>
        <r>
          <rPr>
            <b/>
            <sz val="9"/>
            <color indexed="81"/>
            <rFont val="Tahoma"/>
            <family val="2"/>
          </rPr>
          <t>One of the following should automatically appear in these cells:</t>
        </r>
        <r>
          <rPr>
            <sz val="9"/>
            <color indexed="81"/>
            <rFont val="Tahoma"/>
            <family val="2"/>
          </rPr>
          <t xml:space="preserve">
(1) Dollar amount, or
(2) There were no units provided, no cost, or the agency does not track the number of units provided and/or total cost.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“There were no units provided, no cost, or the agency does not track the number of units provided and/or total cost.”
</t>
        </r>
      </text>
    </comment>
    <comment ref="B60"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3"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6"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(e.g., federal and other grants awarded to agency to provide the deliverable). </t>
        </r>
      </text>
    </comment>
    <comment ref="B71"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36" authorId="0" shapeId="0">
      <text>
        <r>
          <rPr>
            <sz val="9"/>
            <color indexed="81"/>
            <rFont val="Tahoma"/>
            <family val="2"/>
          </rPr>
          <t xml:space="preserve">
Skip these rows.  The information will auto-fill after the agency enters responses in the rows below 28.</t>
        </r>
      </text>
    </comment>
    <comment ref="A48"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49"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68"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<sst xmlns="http://schemas.openxmlformats.org/spreadsheetml/2006/main" count="1159" uniqueCount="331">
  <si>
    <t>Item #</t>
  </si>
  <si>
    <t>Yes</t>
  </si>
  <si>
    <t>No</t>
  </si>
  <si>
    <t>2016-17</t>
  </si>
  <si>
    <t>2017-18</t>
  </si>
  <si>
    <t>None</t>
  </si>
  <si>
    <t>DNE</t>
  </si>
  <si>
    <t>Other</t>
  </si>
  <si>
    <t>2015-16</t>
  </si>
  <si>
    <t xml:space="preserve">What is specific outcome sought in law OR, if not in law, specific outcome agency seeks by providing the deliverable? </t>
  </si>
  <si>
    <t>Amount generated from providing deliverable</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</si>
  <si>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</si>
  <si>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</si>
  <si>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</si>
  <si>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</si>
  <si>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</si>
  <si>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</si>
  <si>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</si>
  <si>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</si>
  <si>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</si>
  <si>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Agency Wide</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</si>
  <si>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</si>
  <si>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</si>
  <si>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</si>
  <si>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</si>
  <si>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</si>
  <si>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</si>
  <si>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</si>
  <si>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</si>
  <si>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Does the agency conduct employee engagement, climate, or similar surveys on a regular basis?</t>
  </si>
  <si>
    <t>Number of units provided</t>
  </si>
  <si>
    <t>Performance Measure</t>
  </si>
  <si>
    <t>Anonymous employee feedback allowed?</t>
  </si>
  <si>
    <t>Employee satisfaction tracked?</t>
  </si>
  <si>
    <t>How much was the agency appropriated and authorized to spend by the end of the fiscal year?</t>
  </si>
  <si>
    <t>How much did the agency actually spend?</t>
  </si>
  <si>
    <t>How much did the agency not spend?</t>
  </si>
  <si>
    <t>2018-19</t>
  </si>
  <si>
    <t>Results Sought</t>
  </si>
  <si>
    <t>Customer Details</t>
  </si>
  <si>
    <t>Counties served in last completed fiscal year (Please list every applicable county, separating each with a semi-colon (;).  If every county in the state is served, type All)</t>
  </si>
  <si>
    <t>Costs</t>
  </si>
  <si>
    <t>How much cash did the agency have at the end of the fiscal year that it was not authorized to spend?</t>
  </si>
  <si>
    <t>Does law prohibit charging the customer for the deliverable?</t>
  </si>
  <si>
    <t>Maximum number of potential customers, if unlimited resources available to the agency</t>
  </si>
  <si>
    <t>Target</t>
  </si>
  <si>
    <t>Actual</t>
  </si>
  <si>
    <t>Federal Fiscal Year (Oct. - Sept.)</t>
  </si>
  <si>
    <t>State Fiscal Year (July - June)</t>
  </si>
  <si>
    <t>Don't Know</t>
  </si>
  <si>
    <t>Calendar Year (Jan. - Dec.)</t>
  </si>
  <si>
    <t>Performance Measures</t>
  </si>
  <si>
    <t>Org. Units</t>
  </si>
  <si>
    <t>Deliverables</t>
  </si>
  <si>
    <t>Every three years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</si>
  <si>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</si>
  <si>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</si>
  <si>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</si>
  <si>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</si>
  <si>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</si>
  <si>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</si>
  <si>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</si>
  <si>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</si>
  <si>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</si>
  <si>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</si>
  <si>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</si>
  <si>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</si>
  <si>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</si>
  <si>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If yes, when was last one and who conducted it?</t>
  </si>
  <si>
    <t>2016 by Climate Survey Consulting, Inc.</t>
  </si>
  <si>
    <t>Agency Comments</t>
  </si>
  <si>
    <t>Office of Recreation, Grants, and Policy</t>
  </si>
  <si>
    <t>Administer motion picture incentive program</t>
  </si>
  <si>
    <t>Beach renourishment grant applicants</t>
  </si>
  <si>
    <t>100 beach communities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</si>
  <si>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</si>
  <si>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</si>
  <si>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</si>
  <si>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</si>
  <si>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</si>
  <si>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</si>
  <si>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</si>
  <si>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</si>
  <si>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</si>
  <si>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</si>
  <si>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 xml:space="preserve">Number of employees, EXCEPT temporary, in the unit </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</si>
  <si>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</si>
  <si>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</si>
  <si>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</si>
  <si>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</si>
  <si>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</si>
  <si>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</si>
  <si>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</si>
  <si>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</si>
  <si>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</si>
  <si>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Result details for year ending… (Note: DNE means "did not exist")</t>
  </si>
  <si>
    <t>Number of customers served in last completed FY</t>
  </si>
  <si>
    <t>Percentage change in customers served predicted for current FY</t>
  </si>
  <si>
    <t xml:space="preserve">Description of a single deliverable unit </t>
  </si>
  <si>
    <t>Total employee equivalents required (37.5 hour per week units)</t>
  </si>
  <si>
    <t xml:space="preserve">Associated performance measure item numbers from the Performance Measures Chart, if any </t>
  </si>
  <si>
    <t>Item number</t>
  </si>
  <si>
    <t>If yes, what is the frequency?</t>
  </si>
  <si>
    <t>Additional comments from agency (optional)</t>
  </si>
  <si>
    <t>Total deliverable expenditures as a percentage of total agency expenditures</t>
  </si>
  <si>
    <t>Is the goal to meet, exceed, or obtain a lower value than the target?</t>
  </si>
  <si>
    <t>Jurisdiction</t>
  </si>
  <si>
    <t>Type</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</si>
  <si>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</si>
  <si>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</si>
  <si>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</si>
  <si>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</si>
  <si>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</si>
  <si>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Did the agency achieve its goal</t>
  </si>
  <si>
    <t>Changes in target</t>
  </si>
  <si>
    <t>Obtain lower value</t>
  </si>
  <si>
    <t>Exceed</t>
  </si>
  <si>
    <r>
      <t xml:space="preserve">Below are laws (i.e., constitution, statutes, proviso, and regulations) the agency should include, at a minimum, in the Associated Laws row of the Deliverables chart.  
</t>
    </r>
    <r>
      <rPr>
        <b/>
        <sz val="11"/>
        <color theme="1"/>
        <rFont val="Calibri Light"/>
        <family val="2"/>
        <scheme val="major"/>
      </rPr>
      <t>Some laws include one or more individual deliverables.  
Other laws include one or more of the following which relates to a deliverable:
(a) to whom the deliverable is to be provided; 
(b) with whom the agency is to work to provide the deliverable; 
(c) manner in which the deliverable is to be provided; or
(d) other activities that are related to, or part of, providing the deliverable.</t>
    </r>
    <r>
      <rPr>
        <sz val="11"/>
        <color theme="1"/>
        <rFont val="Calibri Light"/>
        <family val="2"/>
        <scheme val="major"/>
      </rPr>
      <t xml:space="preserve">  
Since these are part of providing the deliverable, they should be listed with the applicable deliverable.
The list below includes (1) state and federal laws the agency indicated contained deliverables in its Accountability Report; and (2) other state laws Committee staff identified as containing, or relating to, one or more agency deliverables.  If there are additional laws which contain, or relate to, agency deliverables, please also include those in the Associated Laws row of the Deliverables chart. </t>
    </r>
  </si>
  <si>
    <t>Department of Examples</t>
  </si>
  <si>
    <t>Instructions</t>
  </si>
  <si>
    <t>Laws</t>
  </si>
  <si>
    <t>Has the agency ever conducted an employee engagement, climate, or similar survey?</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</si>
  <si>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</si>
  <si>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</si>
  <si>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</si>
  <si>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</si>
  <si>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</si>
  <si>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</si>
  <si>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</si>
  <si>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DO NOT DELETE THIS ROW</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</si>
  <si>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</si>
  <si>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</si>
  <si>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</si>
  <si>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</si>
  <si>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</si>
  <si>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</si>
  <si>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</si>
  <si>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</si>
  <si>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</si>
  <si>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</si>
  <si>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</si>
  <si>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</si>
  <si>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non-state sources as a result of providing the deliverable (federal and other grants awarded to agency to provide deliverable)</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</si>
  <si>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</si>
  <si>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</si>
  <si>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</si>
  <si>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</si>
  <si>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</si>
  <si>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</si>
  <si>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All state park visitors - Approximately 1 million</t>
  </si>
  <si>
    <t>Retail goods from state park gift and souvenir shops</t>
  </si>
  <si>
    <t>Does state or federal law specifically require this deliverable?</t>
  </si>
  <si>
    <t>Did the agency achieve its goal?</t>
  </si>
  <si>
    <t xml:space="preserve">Does the legislature state intent, findings, or purpose? </t>
  </si>
  <si>
    <t>Housing, Finance and Development Authority</t>
  </si>
  <si>
    <t>31-3-20</t>
  </si>
  <si>
    <t>State</t>
  </si>
  <si>
    <t>Statute</t>
  </si>
  <si>
    <t>Agency listed, "31-3-10, et seq." in the Acct. Report, but any section that applies specifically to the agency should be listed separately. Please consider adding any of these sections that outline powers/duties that are also held by the agency pursuant to Section 31-13-50.</t>
  </si>
  <si>
    <t>31-3-30</t>
  </si>
  <si>
    <t>See 31-3-20 Notes</t>
  </si>
  <si>
    <t>31-3-40</t>
  </si>
  <si>
    <t>31-3-50</t>
  </si>
  <si>
    <t>31-3-310</t>
  </si>
  <si>
    <t>31-3-320</t>
  </si>
  <si>
    <t>31-3-330</t>
  </si>
  <si>
    <t>31-3-340</t>
  </si>
  <si>
    <t>31-3-350</t>
  </si>
  <si>
    <t>31-3-360</t>
  </si>
  <si>
    <t>31-3-370</t>
  </si>
  <si>
    <t>31-3-380</t>
  </si>
  <si>
    <t>31-3-390</t>
  </si>
  <si>
    <t>31-3-400</t>
  </si>
  <si>
    <t>31-3-410</t>
  </si>
  <si>
    <t>31-3-420</t>
  </si>
  <si>
    <t>31-3-430</t>
  </si>
  <si>
    <t>31-3-440</t>
  </si>
  <si>
    <t>31-3-450</t>
  </si>
  <si>
    <t>31-3-460</t>
  </si>
  <si>
    <t>31-3-500</t>
  </si>
  <si>
    <t>31-3-510</t>
  </si>
  <si>
    <t>31-3-520</t>
  </si>
  <si>
    <t>31-3-530</t>
  </si>
  <si>
    <t>31-3-540</t>
  </si>
  <si>
    <t>31-3-545</t>
  </si>
  <si>
    <t>31-3-550</t>
  </si>
  <si>
    <t>31-3-560</t>
  </si>
  <si>
    <t>31-3-570</t>
  </si>
  <si>
    <t>31-3-580</t>
  </si>
  <si>
    <t>31-3-590</t>
  </si>
  <si>
    <t>31-3-600</t>
  </si>
  <si>
    <t>31-3-710</t>
  </si>
  <si>
    <t>31-3-720</t>
  </si>
  <si>
    <t>31-3-730</t>
  </si>
  <si>
    <t>31-3-740</t>
  </si>
  <si>
    <t>31-3-750</t>
  </si>
  <si>
    <t>31-3-760</t>
  </si>
  <si>
    <t>31-3-770</t>
  </si>
  <si>
    <t>31-3-780</t>
  </si>
  <si>
    <t>31-3-910</t>
  </si>
  <si>
    <t>31-3-920</t>
  </si>
  <si>
    <t>31-3-930</t>
  </si>
  <si>
    <t>31-3-940</t>
  </si>
  <si>
    <t>31-3-950</t>
  </si>
  <si>
    <t>31-3-960</t>
  </si>
  <si>
    <t>31-3-970</t>
  </si>
  <si>
    <t>31-3-980</t>
  </si>
  <si>
    <t>31-3-990</t>
  </si>
  <si>
    <t>31-3-1000</t>
  </si>
  <si>
    <t>31-3-1010</t>
  </si>
  <si>
    <t>31-3-1020</t>
  </si>
  <si>
    <t>31-3-1030</t>
  </si>
  <si>
    <t>31-3-1040</t>
  </si>
  <si>
    <t>31-3-1050</t>
  </si>
  <si>
    <t>31-3-1060</t>
  </si>
  <si>
    <t>31-3-1070</t>
  </si>
  <si>
    <t>31-3-1080</t>
  </si>
  <si>
    <t>31-3-1090</t>
  </si>
  <si>
    <t>31-3-1100</t>
  </si>
  <si>
    <t>31-3-1110</t>
  </si>
  <si>
    <t>31-3-1120</t>
  </si>
  <si>
    <t>31-3-1130</t>
  </si>
  <si>
    <t>31-3-1140</t>
  </si>
  <si>
    <t>31-3-1150</t>
  </si>
  <si>
    <t>31-3-1160</t>
  </si>
  <si>
    <t>31-3-1310</t>
  </si>
  <si>
    <t>31-3-1320</t>
  </si>
  <si>
    <t>31-3-1330</t>
  </si>
  <si>
    <t>31-3-1340</t>
  </si>
  <si>
    <t>31-3-1350</t>
  </si>
  <si>
    <t>31-3-1360</t>
  </si>
  <si>
    <t>31-3-1510</t>
  </si>
  <si>
    <t>31-3-1520</t>
  </si>
  <si>
    <t>31-3-1530</t>
  </si>
  <si>
    <t>31-3-1540</t>
  </si>
  <si>
    <t>31-3-1550</t>
  </si>
  <si>
    <t>31-3-1560</t>
  </si>
  <si>
    <t>31-3-1570</t>
  </si>
  <si>
    <t>31-3-1580</t>
  </si>
  <si>
    <t>31-3-1590</t>
  </si>
  <si>
    <t>31-3-1600</t>
  </si>
  <si>
    <t>31-3-1610</t>
  </si>
  <si>
    <t>31-3-1620</t>
  </si>
  <si>
    <t>31-3-1630</t>
  </si>
  <si>
    <t>31-3-1640</t>
  </si>
  <si>
    <t>31-3-1650</t>
  </si>
  <si>
    <t>31-3-1660</t>
  </si>
  <si>
    <t>31-3-1670</t>
  </si>
  <si>
    <t>31-3-1680</t>
  </si>
  <si>
    <t>31-3-1690</t>
  </si>
  <si>
    <t>31-3-1810</t>
  </si>
  <si>
    <t>Notes</t>
  </si>
  <si>
    <t>1-13-10, et seq.</t>
  </si>
  <si>
    <t>27-40-10, et seq.</t>
  </si>
  <si>
    <t>29-3-10, et seq.</t>
  </si>
  <si>
    <t>29-4-10, et seq.</t>
  </si>
  <si>
    <t>29-4-60</t>
  </si>
  <si>
    <t>31-13-170</t>
  </si>
  <si>
    <t>31-13-180</t>
  </si>
  <si>
    <t>31‑13‑190</t>
  </si>
  <si>
    <t>31‑13‑200</t>
  </si>
  <si>
    <t>31‑13‑210</t>
  </si>
  <si>
    <t>31‑13‑220</t>
  </si>
  <si>
    <t>31‑13‑240</t>
  </si>
  <si>
    <t>31‑13‑250</t>
  </si>
  <si>
    <t>31‑13‑420</t>
  </si>
  <si>
    <t>31‑13‑430</t>
  </si>
  <si>
    <t>31‑13‑440</t>
  </si>
  <si>
    <t>31‑13‑445</t>
  </si>
  <si>
    <t>31‑13‑450</t>
  </si>
  <si>
    <t>31‑13‑460</t>
  </si>
  <si>
    <t>31‑13‑470</t>
  </si>
  <si>
    <t>31‑13‑50</t>
  </si>
  <si>
    <t>31‑13‑60</t>
  </si>
  <si>
    <t>31‑13‑70</t>
  </si>
  <si>
    <t>31-13-80</t>
  </si>
  <si>
    <t>31-13-90</t>
  </si>
  <si>
    <t>31-21-10, et seq.</t>
  </si>
  <si>
    <t>37-20-110, et seq.</t>
  </si>
  <si>
    <t>37-22-110, et seq.</t>
  </si>
  <si>
    <t>37-23-10, et seq.</t>
  </si>
  <si>
    <t>37-23-40</t>
  </si>
  <si>
    <t>37-5-101, et seq.</t>
  </si>
  <si>
    <t>39-5-10, et seq.</t>
  </si>
  <si>
    <t>Proviso 42.3</t>
  </si>
  <si>
    <t>Proviso</t>
  </si>
  <si>
    <t>Proviso 42.4</t>
  </si>
  <si>
    <t>Reg 64-2</t>
  </si>
  <si>
    <t>Regulation</t>
  </si>
  <si>
    <t>Reg 64-2.1</t>
  </si>
  <si>
    <t>Reg 64-3</t>
  </si>
  <si>
    <t>108 P.L. 159</t>
  </si>
  <si>
    <t>Federal</t>
  </si>
  <si>
    <t>110 P.L. 289</t>
  </si>
  <si>
    <t>111 P.L. 203</t>
  </si>
  <si>
    <t>111 P.L. 22, Div A, Title VII</t>
  </si>
  <si>
    <t>111 P.L. 5</t>
  </si>
  <si>
    <t>12 CFR Part 1003</t>
  </si>
  <si>
    <t>12 CFR Part 1016 (Reg P)</t>
  </si>
  <si>
    <t>12 CFR Part 1022 (Reg V)</t>
  </si>
  <si>
    <t>12 CFR Part 1026</t>
  </si>
  <si>
    <t>12 CFR Part 202</t>
  </si>
  <si>
    <t>12 CFR Part 228</t>
  </si>
  <si>
    <t>12 CFR Part 25</t>
  </si>
  <si>
    <t>12 CFR Part 338</t>
  </si>
  <si>
    <t>12 CFR Part 345</t>
  </si>
  <si>
    <t>12 CFR Part 563e</t>
  </si>
  <si>
    <t>12 USC 2601</t>
  </si>
  <si>
    <t>12 USC 2801 - 2011</t>
  </si>
  <si>
    <t>12 USC 2901</t>
  </si>
  <si>
    <t>12 USC 4901 -4910</t>
  </si>
  <si>
    <t>15 USC 1601, et seq.</t>
  </si>
  <si>
    <t>15 USC 1681</t>
  </si>
  <si>
    <t>15 USC 1691</t>
  </si>
  <si>
    <t>15 USC 1692</t>
  </si>
  <si>
    <t>15 USC 6902</t>
  </si>
  <si>
    <t>24 CFR Part 3500 (Reg X)</t>
  </si>
  <si>
    <t>24 CFR Part 570</t>
  </si>
  <si>
    <t>24 CFR Part 92</t>
  </si>
  <si>
    <t>26 CFR 1.103A-2</t>
  </si>
  <si>
    <t>26 CFR 1.25-1T - 1.25-8T</t>
  </si>
  <si>
    <t>26 CFR 1.42-1, et seq.</t>
  </si>
  <si>
    <t>26 CFR 1-1.03-8</t>
  </si>
  <si>
    <t>26 USCS §42</t>
  </si>
  <si>
    <t>29 USC 794</t>
  </si>
  <si>
    <t>42 U.S.C. §§ 3601, et seq.</t>
  </si>
  <si>
    <t>42 U.S.C. 12701, et seq.</t>
  </si>
  <si>
    <t>50 USC 501-597b</t>
  </si>
  <si>
    <t>75 P.L. 412</t>
  </si>
  <si>
    <t>Reg Z, Section 32</t>
  </si>
  <si>
    <t>Title VI of the Civil Rights Act of 1964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</si>
</sst>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409]mmmm\ d\,\ yyyy;@"/>
  </numFmts>
  <fonts count="18"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b/>
      <u/>
      <sz val="11"/>
      <color theme="1"/>
      <name val="Calibri Light"/>
      <family val="2"/>
      <scheme val="major"/>
    </font>
    <font>
      <sz val="9"/>
      <color indexed="81"/>
      <name val="Tahoma"/>
      <family val="2"/>
    </font>
    <font>
      <b/>
      <sz val="9"/>
      <color indexed="81"/>
      <name val="Tahoma"/>
      <family val="2"/>
    </font>
    <font>
      <u/>
      <sz val="9"/>
      <color indexed="81"/>
      <name val="Tahoma"/>
      <family val="2"/>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174">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4" fontId="1" fillId="0" borderId="0" xfId="0" applyNumberFormat="1" applyFont="1" applyFill="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4" fillId="3"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10" fontId="4" fillId="3" borderId="0" xfId="0" applyNumberFormat="1" applyFont="1" applyFill="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1" fillId="3" borderId="0" xfId="0"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0" fontId="8" fillId="3" borderId="1" xfId="0" applyFont="1" applyFill="1" applyBorder="1" applyAlignment="1">
      <alignment horizontal="left" vertical="center" wrapText="1"/>
    </xf>
    <xf numFmtId="5"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5" fontId="8" fillId="0" borderId="1"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42" fontId="8" fillId="2" borderId="1" xfId="0" applyNumberFormat="1" applyFont="1" applyFill="1" applyBorder="1" applyAlignment="1">
      <alignment horizontal="left" vertical="center"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13" fillId="0"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4" fillId="0" borderId="0" xfId="0" applyFont="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0" borderId="1" xfId="0" applyNumberFormat="1" applyFont="1" applyFill="1" applyBorder="1" applyAlignment="1">
      <alignment horizontal="left" vertical="top" wrapText="1"/>
    </xf>
    <xf numFmtId="4" fontId="1" fillId="3"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10"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8" fillId="0" borderId="0" xfId="0" applyFont="1" applyBorder="1" applyAlignment="1">
      <alignmen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0" xfId="0" applyFont="1" applyAlignment="1">
      <alignment vertical="top" wrapText="1"/>
    </xf>
    <xf numFmtId="0" fontId="14" fillId="0" borderId="0" xfId="0" applyFont="1" applyBorder="1" applyAlignment="1">
      <alignment horizontal="lef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1" xfId="0" applyFont="1" applyFill="1" applyBorder="1" applyAlignment="1">
      <alignment horizontal="left" vertical="top" wrapText="1"/>
    </xf>
    <xf numFmtId="0" fontId="4" fillId="4" borderId="0" xfId="0" applyFont="1" applyFill="1" applyBorder="1" applyAlignment="1">
      <alignment horizontal="right" vertical="top" wrapText="1"/>
    </xf>
    <xf numFmtId="0" fontId="2" fillId="4" borderId="0" xfId="0"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0" fontId="8" fillId="0" borderId="0" xfId="0" applyFont="1" applyAlignment="1">
      <alignment vertical="top" wrapText="1"/>
    </xf>
    <xf numFmtId="0" fontId="14" fillId="0" borderId="0" xfId="0" applyFont="1" applyAlignment="1">
      <alignment vertical="top" wrapText="1"/>
    </xf>
    <xf numFmtId="49" fontId="0" fillId="0" borderId="0" xfId="0" applyNumberFormat="1"/>
    <xf numFmtId="3" fontId="0" fillId="0" borderId="0" xfId="0" applyNumberFormat="1"/>
    <xf numFmtId="166" fontId="0" fillId="0" borderId="0" xfId="0" applyNumberFormat="1"/>
    <xf numFmtId="10" fontId="0" fillId="0" borderId="0" xfId="0" applyNumberFormat="1"/>
    <xf numFmtId="49" fontId="0" fillId="0" borderId="0" xfId="0" applyNumberFormat="1" applyAlignment="1">
      <alignment wrapText="1"/>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cellXfs>
  <cellStyles count="1">
    <cellStyle name="Normal" xfId="0" builtinId="0"/>
  </cellStyles>
  <dxfs count="2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6"/>
  <sheetViews>
    <sheetView tabSelected="1" workbookViewId="0">
      <selection activeCell="A2" sqref="A2:C2"/>
    </sheetView>
  </sheetViews>
  <sheetFormatPr defaultRowHeight="15" x14ac:dyDescent="0.2"/>
  <cols>
    <col min="1" max="1" width="18.140625" style="125" customWidth="1"/>
    <col min="2" max="2" width="22" style="125" customWidth="1"/>
    <col min="3" max="3" width="24.5703125" style="125" customWidth="1"/>
    <col min="4" max="4" width="62.140625" style="125" customWidth="1"/>
    <col min="5" max="5" width="49.85546875" style="125" bestFit="1" customWidth="1"/>
    <col min="6" max="16384" width="9.140625" style="125"/>
  </cols>
  <sheetData>
    <row r="1" spans="1:5" x14ac:dyDescent="0.2">
      <c r="A1" s="130" t="s">
        <v>64</v>
      </c>
      <c r="B1" s="165"/>
      <c r="C1" s="166"/>
    </row>
    <row r="2" spans="1:5" x14ac:dyDescent="0.2">
      <c r="A2" s="167" t="s">
        <v>154</v>
      </c>
      <c r="B2" s="166"/>
      <c r="C2" s="166"/>
    </row>
    <row r="3" spans="1:5" x14ac:dyDescent="0.2">
      <c r="A3" s="57"/>
      <c r="B3" s="129"/>
      <c r="C3" s="129"/>
    </row>
    <row r="4" spans="1:5" x14ac:dyDescent="0.2">
      <c r="A4" s="103" t="s">
        <v>120</v>
      </c>
      <c r="B4" s="103" t="s">
        <v>106</v>
      </c>
      <c r="C4" s="103" t="s">
        <v>107</v>
      </c>
      <c r="D4" s="159" t="s">
        <v>251</v>
      </c>
      <c r="E4" s="103"/>
    </row>
    <row r="5" spans="1:5" ht="75" x14ac:dyDescent="0.2">
      <c r="A5" s="158" t="s">
        <v>155</v>
      </c>
      <c r="B5" s="158" t="s">
        <v>156</v>
      </c>
      <c r="C5" s="158" t="s">
        <v>157</v>
      </c>
      <c r="D5" s="158" t="s">
        <v>158</v>
      </c>
    </row>
    <row r="6" spans="1:5" x14ac:dyDescent="0.2">
      <c r="A6" s="158" t="s">
        <v>159</v>
      </c>
      <c r="B6" s="158" t="s">
        <v>156</v>
      </c>
      <c r="C6" s="158" t="s">
        <v>157</v>
      </c>
      <c r="D6" s="158" t="s">
        <v>160</v>
      </c>
    </row>
    <row r="7" spans="1:5" x14ac:dyDescent="0.2">
      <c r="A7" s="158" t="s">
        <v>161</v>
      </c>
      <c r="B7" s="158" t="s">
        <v>156</v>
      </c>
      <c r="C7" s="158" t="s">
        <v>157</v>
      </c>
      <c r="D7" s="158" t="s">
        <v>160</v>
      </c>
    </row>
    <row r="8" spans="1:5" x14ac:dyDescent="0.2">
      <c r="A8" s="158" t="s">
        <v>162</v>
      </c>
      <c r="B8" s="158" t="s">
        <v>156</v>
      </c>
      <c r="C8" s="158" t="s">
        <v>157</v>
      </c>
      <c r="D8" s="158" t="s">
        <v>160</v>
      </c>
    </row>
    <row r="9" spans="1:5" x14ac:dyDescent="0.2">
      <c r="A9" s="158" t="s">
        <v>163</v>
      </c>
      <c r="B9" s="158" t="s">
        <v>156</v>
      </c>
      <c r="C9" s="158" t="s">
        <v>157</v>
      </c>
      <c r="D9" s="158" t="s">
        <v>160</v>
      </c>
    </row>
    <row r="10" spans="1:5" x14ac:dyDescent="0.2">
      <c r="A10" s="158" t="s">
        <v>164</v>
      </c>
      <c r="B10" s="158" t="s">
        <v>156</v>
      </c>
      <c r="C10" s="158" t="s">
        <v>157</v>
      </c>
      <c r="D10" s="158" t="s">
        <v>160</v>
      </c>
    </row>
    <row r="11" spans="1:5" x14ac:dyDescent="0.2">
      <c r="A11" s="158" t="s">
        <v>165</v>
      </c>
      <c r="B11" s="158" t="s">
        <v>156</v>
      </c>
      <c r="C11" s="158" t="s">
        <v>157</v>
      </c>
      <c r="D11" s="158" t="s">
        <v>160</v>
      </c>
    </row>
    <row r="12" spans="1:5" x14ac:dyDescent="0.2">
      <c r="A12" s="158" t="s">
        <v>166</v>
      </c>
      <c r="B12" s="158" t="s">
        <v>156</v>
      </c>
      <c r="C12" s="158" t="s">
        <v>157</v>
      </c>
      <c r="D12" s="158" t="s">
        <v>160</v>
      </c>
    </row>
    <row r="13" spans="1:5" x14ac:dyDescent="0.2">
      <c r="A13" s="158" t="s">
        <v>167</v>
      </c>
      <c r="B13" s="158" t="s">
        <v>156</v>
      </c>
      <c r="C13" s="158" t="s">
        <v>157</v>
      </c>
      <c r="D13" s="158" t="s">
        <v>160</v>
      </c>
    </row>
    <row r="14" spans="1:5" x14ac:dyDescent="0.2">
      <c r="A14" s="158" t="s">
        <v>168</v>
      </c>
      <c r="B14" s="158" t="s">
        <v>156</v>
      </c>
      <c r="C14" s="158" t="s">
        <v>157</v>
      </c>
      <c r="D14" s="158" t="s">
        <v>160</v>
      </c>
    </row>
    <row r="15" spans="1:5" x14ac:dyDescent="0.2">
      <c r="A15" s="158" t="s">
        <v>169</v>
      </c>
      <c r="B15" s="158" t="s">
        <v>156</v>
      </c>
      <c r="C15" s="158" t="s">
        <v>157</v>
      </c>
      <c r="D15" s="158" t="s">
        <v>160</v>
      </c>
    </row>
    <row r="16" spans="1:5" x14ac:dyDescent="0.2">
      <c r="A16" s="158" t="s">
        <v>170</v>
      </c>
      <c r="B16" s="158" t="s">
        <v>156</v>
      </c>
      <c r="C16" s="158" t="s">
        <v>157</v>
      </c>
      <c r="D16" s="158" t="s">
        <v>160</v>
      </c>
    </row>
    <row r="17" spans="1:4" x14ac:dyDescent="0.2">
      <c r="A17" s="158" t="s">
        <v>171</v>
      </c>
      <c r="B17" s="158" t="s">
        <v>156</v>
      </c>
      <c r="C17" s="158" t="s">
        <v>157</v>
      </c>
      <c r="D17" s="158" t="s">
        <v>160</v>
      </c>
    </row>
    <row r="18" spans="1:4" x14ac:dyDescent="0.2">
      <c r="A18" s="158" t="s">
        <v>172</v>
      </c>
      <c r="B18" s="158" t="s">
        <v>156</v>
      </c>
      <c r="C18" s="158" t="s">
        <v>157</v>
      </c>
      <c r="D18" s="158" t="s">
        <v>160</v>
      </c>
    </row>
    <row r="19" spans="1:4" x14ac:dyDescent="0.2">
      <c r="A19" s="158" t="s">
        <v>173</v>
      </c>
      <c r="B19" s="158" t="s">
        <v>156</v>
      </c>
      <c r="C19" s="158" t="s">
        <v>157</v>
      </c>
      <c r="D19" s="158" t="s">
        <v>160</v>
      </c>
    </row>
    <row r="20" spans="1:4" x14ac:dyDescent="0.2">
      <c r="A20" s="158" t="s">
        <v>174</v>
      </c>
      <c r="B20" s="158" t="s">
        <v>156</v>
      </c>
      <c r="C20" s="158" t="s">
        <v>157</v>
      </c>
      <c r="D20" s="158" t="s">
        <v>160</v>
      </c>
    </row>
    <row r="21" spans="1:4" x14ac:dyDescent="0.2">
      <c r="A21" s="158" t="s">
        <v>175</v>
      </c>
      <c r="B21" s="158" t="s">
        <v>156</v>
      </c>
      <c r="C21" s="158" t="s">
        <v>157</v>
      </c>
      <c r="D21" s="158" t="s">
        <v>160</v>
      </c>
    </row>
    <row r="22" spans="1:4" x14ac:dyDescent="0.2">
      <c r="A22" s="158" t="s">
        <v>176</v>
      </c>
      <c r="B22" s="158" t="s">
        <v>156</v>
      </c>
      <c r="C22" s="158" t="s">
        <v>157</v>
      </c>
      <c r="D22" s="158" t="s">
        <v>160</v>
      </c>
    </row>
    <row r="23" spans="1:4" x14ac:dyDescent="0.2">
      <c r="A23" s="158" t="s">
        <v>177</v>
      </c>
      <c r="B23" s="158" t="s">
        <v>156</v>
      </c>
      <c r="C23" s="158" t="s">
        <v>157</v>
      </c>
      <c r="D23" s="158" t="s">
        <v>160</v>
      </c>
    </row>
    <row r="24" spans="1:4" x14ac:dyDescent="0.2">
      <c r="A24" s="158" t="s">
        <v>178</v>
      </c>
      <c r="B24" s="158" t="s">
        <v>156</v>
      </c>
      <c r="C24" s="158" t="s">
        <v>157</v>
      </c>
      <c r="D24" s="158" t="s">
        <v>160</v>
      </c>
    </row>
    <row r="25" spans="1:4" x14ac:dyDescent="0.2">
      <c r="A25" s="158" t="s">
        <v>179</v>
      </c>
      <c r="B25" s="158" t="s">
        <v>156</v>
      </c>
      <c r="C25" s="158" t="s">
        <v>157</v>
      </c>
      <c r="D25" s="158" t="s">
        <v>160</v>
      </c>
    </row>
    <row r="26" spans="1:4" x14ac:dyDescent="0.2">
      <c r="A26" s="158" t="s">
        <v>180</v>
      </c>
      <c r="B26" s="158" t="s">
        <v>156</v>
      </c>
      <c r="C26" s="158" t="s">
        <v>157</v>
      </c>
      <c r="D26" s="158" t="s">
        <v>160</v>
      </c>
    </row>
    <row r="27" spans="1:4" x14ac:dyDescent="0.2">
      <c r="A27" s="158" t="s">
        <v>181</v>
      </c>
      <c r="B27" s="158" t="s">
        <v>156</v>
      </c>
      <c r="C27" s="158" t="s">
        <v>157</v>
      </c>
      <c r="D27" s="158" t="s">
        <v>160</v>
      </c>
    </row>
    <row r="28" spans="1:4" x14ac:dyDescent="0.2">
      <c r="A28" s="158" t="s">
        <v>182</v>
      </c>
      <c r="B28" s="158" t="s">
        <v>156</v>
      </c>
      <c r="C28" s="158" t="s">
        <v>157</v>
      </c>
      <c r="D28" s="158" t="s">
        <v>160</v>
      </c>
    </row>
    <row r="29" spans="1:4" x14ac:dyDescent="0.2">
      <c r="A29" s="158" t="s">
        <v>183</v>
      </c>
      <c r="B29" s="158" t="s">
        <v>156</v>
      </c>
      <c r="C29" s="158" t="s">
        <v>157</v>
      </c>
      <c r="D29" s="158" t="s">
        <v>160</v>
      </c>
    </row>
    <row r="30" spans="1:4" x14ac:dyDescent="0.2">
      <c r="A30" s="158" t="s">
        <v>184</v>
      </c>
      <c r="B30" s="158" t="s">
        <v>156</v>
      </c>
      <c r="C30" s="158" t="s">
        <v>157</v>
      </c>
      <c r="D30" s="158" t="s">
        <v>160</v>
      </c>
    </row>
    <row r="31" spans="1:4" x14ac:dyDescent="0.2">
      <c r="A31" s="158" t="s">
        <v>185</v>
      </c>
      <c r="B31" s="158" t="s">
        <v>156</v>
      </c>
      <c r="C31" s="158" t="s">
        <v>157</v>
      </c>
      <c r="D31" s="158" t="s">
        <v>160</v>
      </c>
    </row>
    <row r="32" spans="1:4" x14ac:dyDescent="0.2">
      <c r="A32" s="158" t="s">
        <v>186</v>
      </c>
      <c r="B32" s="158" t="s">
        <v>156</v>
      </c>
      <c r="C32" s="158" t="s">
        <v>157</v>
      </c>
      <c r="D32" s="158" t="s">
        <v>160</v>
      </c>
    </row>
    <row r="33" spans="1:4" x14ac:dyDescent="0.2">
      <c r="A33" s="158" t="s">
        <v>187</v>
      </c>
      <c r="B33" s="158" t="s">
        <v>156</v>
      </c>
      <c r="C33" s="158" t="s">
        <v>157</v>
      </c>
      <c r="D33" s="158" t="s">
        <v>160</v>
      </c>
    </row>
    <row r="34" spans="1:4" x14ac:dyDescent="0.2">
      <c r="A34" s="158" t="s">
        <v>188</v>
      </c>
      <c r="B34" s="158" t="s">
        <v>156</v>
      </c>
      <c r="C34" s="158" t="s">
        <v>157</v>
      </c>
      <c r="D34" s="158" t="s">
        <v>160</v>
      </c>
    </row>
    <row r="35" spans="1:4" x14ac:dyDescent="0.2">
      <c r="A35" s="158" t="s">
        <v>189</v>
      </c>
      <c r="B35" s="158" t="s">
        <v>156</v>
      </c>
      <c r="C35" s="158" t="s">
        <v>157</v>
      </c>
      <c r="D35" s="158" t="s">
        <v>160</v>
      </c>
    </row>
    <row r="36" spans="1:4" x14ac:dyDescent="0.2">
      <c r="A36" s="158" t="s">
        <v>190</v>
      </c>
      <c r="B36" s="158" t="s">
        <v>156</v>
      </c>
      <c r="C36" s="158" t="s">
        <v>157</v>
      </c>
      <c r="D36" s="158" t="s">
        <v>160</v>
      </c>
    </row>
    <row r="37" spans="1:4" x14ac:dyDescent="0.2">
      <c r="A37" s="158" t="s">
        <v>191</v>
      </c>
      <c r="B37" s="158" t="s">
        <v>156</v>
      </c>
      <c r="C37" s="158" t="s">
        <v>157</v>
      </c>
      <c r="D37" s="158" t="s">
        <v>160</v>
      </c>
    </row>
    <row r="38" spans="1:4" x14ac:dyDescent="0.2">
      <c r="A38" s="158" t="s">
        <v>192</v>
      </c>
      <c r="B38" s="158" t="s">
        <v>156</v>
      </c>
      <c r="C38" s="158" t="s">
        <v>157</v>
      </c>
      <c r="D38" s="158" t="s">
        <v>160</v>
      </c>
    </row>
    <row r="39" spans="1:4" x14ac:dyDescent="0.2">
      <c r="A39" s="158" t="s">
        <v>193</v>
      </c>
      <c r="B39" s="158" t="s">
        <v>156</v>
      </c>
      <c r="C39" s="158" t="s">
        <v>157</v>
      </c>
      <c r="D39" s="158" t="s">
        <v>160</v>
      </c>
    </row>
    <row r="40" spans="1:4" x14ac:dyDescent="0.2">
      <c r="A40" s="158" t="s">
        <v>194</v>
      </c>
      <c r="B40" s="158" t="s">
        <v>156</v>
      </c>
      <c r="C40" s="158" t="s">
        <v>157</v>
      </c>
      <c r="D40" s="158" t="s">
        <v>160</v>
      </c>
    </row>
    <row r="41" spans="1:4" x14ac:dyDescent="0.2">
      <c r="A41" s="158" t="s">
        <v>195</v>
      </c>
      <c r="B41" s="158" t="s">
        <v>156</v>
      </c>
      <c r="C41" s="158" t="s">
        <v>157</v>
      </c>
      <c r="D41" s="158" t="s">
        <v>160</v>
      </c>
    </row>
    <row r="42" spans="1:4" x14ac:dyDescent="0.2">
      <c r="A42" s="158" t="s">
        <v>196</v>
      </c>
      <c r="B42" s="158" t="s">
        <v>156</v>
      </c>
      <c r="C42" s="158" t="s">
        <v>157</v>
      </c>
      <c r="D42" s="158" t="s">
        <v>160</v>
      </c>
    </row>
    <row r="43" spans="1:4" x14ac:dyDescent="0.2">
      <c r="A43" s="158" t="s">
        <v>197</v>
      </c>
      <c r="B43" s="158" t="s">
        <v>156</v>
      </c>
      <c r="C43" s="158" t="s">
        <v>157</v>
      </c>
      <c r="D43" s="158" t="s">
        <v>160</v>
      </c>
    </row>
    <row r="44" spans="1:4" x14ac:dyDescent="0.2">
      <c r="A44" s="158" t="s">
        <v>198</v>
      </c>
      <c r="B44" s="158" t="s">
        <v>156</v>
      </c>
      <c r="C44" s="158" t="s">
        <v>157</v>
      </c>
      <c r="D44" s="158" t="s">
        <v>160</v>
      </c>
    </row>
    <row r="45" spans="1:4" x14ac:dyDescent="0.2">
      <c r="A45" s="158" t="s">
        <v>199</v>
      </c>
      <c r="B45" s="158" t="s">
        <v>156</v>
      </c>
      <c r="C45" s="158" t="s">
        <v>157</v>
      </c>
      <c r="D45" s="158" t="s">
        <v>160</v>
      </c>
    </row>
    <row r="46" spans="1:4" x14ac:dyDescent="0.2">
      <c r="A46" s="158" t="s">
        <v>200</v>
      </c>
      <c r="B46" s="158" t="s">
        <v>156</v>
      </c>
      <c r="C46" s="158" t="s">
        <v>157</v>
      </c>
      <c r="D46" s="158" t="s">
        <v>160</v>
      </c>
    </row>
    <row r="47" spans="1:4" x14ac:dyDescent="0.2">
      <c r="A47" s="158" t="s">
        <v>201</v>
      </c>
      <c r="B47" s="158" t="s">
        <v>156</v>
      </c>
      <c r="C47" s="158" t="s">
        <v>157</v>
      </c>
      <c r="D47" s="158" t="s">
        <v>160</v>
      </c>
    </row>
    <row r="48" spans="1:4" x14ac:dyDescent="0.2">
      <c r="A48" s="158" t="s">
        <v>202</v>
      </c>
      <c r="B48" s="158" t="s">
        <v>156</v>
      </c>
      <c r="C48" s="158" t="s">
        <v>157</v>
      </c>
      <c r="D48" s="158" t="s">
        <v>160</v>
      </c>
    </row>
    <row r="49" spans="1:4" x14ac:dyDescent="0.2">
      <c r="A49" s="158" t="s">
        <v>203</v>
      </c>
      <c r="B49" s="158" t="s">
        <v>156</v>
      </c>
      <c r="C49" s="158" t="s">
        <v>157</v>
      </c>
      <c r="D49" s="158" t="s">
        <v>160</v>
      </c>
    </row>
    <row r="50" spans="1:4" x14ac:dyDescent="0.2">
      <c r="A50" s="158" t="s">
        <v>204</v>
      </c>
      <c r="B50" s="158" t="s">
        <v>156</v>
      </c>
      <c r="C50" s="158" t="s">
        <v>157</v>
      </c>
      <c r="D50" s="158" t="s">
        <v>160</v>
      </c>
    </row>
    <row r="51" spans="1:4" x14ac:dyDescent="0.2">
      <c r="A51" s="158" t="s">
        <v>205</v>
      </c>
      <c r="B51" s="158" t="s">
        <v>156</v>
      </c>
      <c r="C51" s="158" t="s">
        <v>157</v>
      </c>
      <c r="D51" s="158" t="s">
        <v>160</v>
      </c>
    </row>
    <row r="52" spans="1:4" x14ac:dyDescent="0.2">
      <c r="A52" s="158" t="s">
        <v>206</v>
      </c>
      <c r="B52" s="158" t="s">
        <v>156</v>
      </c>
      <c r="C52" s="158" t="s">
        <v>157</v>
      </c>
      <c r="D52" s="158" t="s">
        <v>160</v>
      </c>
    </row>
    <row r="53" spans="1:4" x14ac:dyDescent="0.2">
      <c r="A53" s="158" t="s">
        <v>207</v>
      </c>
      <c r="B53" s="158" t="s">
        <v>156</v>
      </c>
      <c r="C53" s="158" t="s">
        <v>157</v>
      </c>
      <c r="D53" s="158" t="s">
        <v>160</v>
      </c>
    </row>
    <row r="54" spans="1:4" x14ac:dyDescent="0.2">
      <c r="A54" s="158" t="s">
        <v>208</v>
      </c>
      <c r="B54" s="158" t="s">
        <v>156</v>
      </c>
      <c r="C54" s="158" t="s">
        <v>157</v>
      </c>
      <c r="D54" s="158" t="s">
        <v>160</v>
      </c>
    </row>
    <row r="55" spans="1:4" x14ac:dyDescent="0.2">
      <c r="A55" s="158" t="s">
        <v>209</v>
      </c>
      <c r="B55" s="158" t="s">
        <v>156</v>
      </c>
      <c r="C55" s="158" t="s">
        <v>157</v>
      </c>
      <c r="D55" s="158" t="s">
        <v>160</v>
      </c>
    </row>
    <row r="56" spans="1:4" x14ac:dyDescent="0.2">
      <c r="A56" s="158" t="s">
        <v>210</v>
      </c>
      <c r="B56" s="158" t="s">
        <v>156</v>
      </c>
      <c r="C56" s="158" t="s">
        <v>157</v>
      </c>
      <c r="D56" s="158" t="s">
        <v>160</v>
      </c>
    </row>
    <row r="57" spans="1:4" x14ac:dyDescent="0.2">
      <c r="A57" s="158" t="s">
        <v>211</v>
      </c>
      <c r="B57" s="158" t="s">
        <v>156</v>
      </c>
      <c r="C57" s="158" t="s">
        <v>157</v>
      </c>
      <c r="D57" s="158" t="s">
        <v>160</v>
      </c>
    </row>
    <row r="58" spans="1:4" x14ac:dyDescent="0.2">
      <c r="A58" s="158" t="s">
        <v>212</v>
      </c>
      <c r="B58" s="158" t="s">
        <v>156</v>
      </c>
      <c r="C58" s="158" t="s">
        <v>157</v>
      </c>
      <c r="D58" s="158" t="s">
        <v>160</v>
      </c>
    </row>
    <row r="59" spans="1:4" x14ac:dyDescent="0.2">
      <c r="A59" s="158" t="s">
        <v>213</v>
      </c>
      <c r="B59" s="158" t="s">
        <v>156</v>
      </c>
      <c r="C59" s="158" t="s">
        <v>157</v>
      </c>
      <c r="D59" s="158" t="s">
        <v>160</v>
      </c>
    </row>
    <row r="60" spans="1:4" x14ac:dyDescent="0.2">
      <c r="A60" s="158" t="s">
        <v>214</v>
      </c>
      <c r="B60" s="158" t="s">
        <v>156</v>
      </c>
      <c r="C60" s="158" t="s">
        <v>157</v>
      </c>
      <c r="D60" s="158" t="s">
        <v>160</v>
      </c>
    </row>
    <row r="61" spans="1:4" x14ac:dyDescent="0.2">
      <c r="A61" s="158" t="s">
        <v>215</v>
      </c>
      <c r="B61" s="158" t="s">
        <v>156</v>
      </c>
      <c r="C61" s="158" t="s">
        <v>157</v>
      </c>
      <c r="D61" s="158" t="s">
        <v>160</v>
      </c>
    </row>
    <row r="62" spans="1:4" x14ac:dyDescent="0.2">
      <c r="A62" s="158" t="s">
        <v>216</v>
      </c>
      <c r="B62" s="158" t="s">
        <v>156</v>
      </c>
      <c r="C62" s="158" t="s">
        <v>157</v>
      </c>
      <c r="D62" s="158" t="s">
        <v>160</v>
      </c>
    </row>
    <row r="63" spans="1:4" x14ac:dyDescent="0.2">
      <c r="A63" s="158" t="s">
        <v>217</v>
      </c>
      <c r="B63" s="158" t="s">
        <v>156</v>
      </c>
      <c r="C63" s="158" t="s">
        <v>157</v>
      </c>
      <c r="D63" s="158" t="s">
        <v>160</v>
      </c>
    </row>
    <row r="64" spans="1:4" x14ac:dyDescent="0.2">
      <c r="A64" s="158" t="s">
        <v>218</v>
      </c>
      <c r="B64" s="158" t="s">
        <v>156</v>
      </c>
      <c r="C64" s="158" t="s">
        <v>157</v>
      </c>
      <c r="D64" s="158" t="s">
        <v>160</v>
      </c>
    </row>
    <row r="65" spans="1:4" x14ac:dyDescent="0.2">
      <c r="A65" s="158" t="s">
        <v>219</v>
      </c>
      <c r="B65" s="158" t="s">
        <v>156</v>
      </c>
      <c r="C65" s="158" t="s">
        <v>157</v>
      </c>
      <c r="D65" s="158" t="s">
        <v>160</v>
      </c>
    </row>
    <row r="66" spans="1:4" x14ac:dyDescent="0.2">
      <c r="A66" s="158" t="s">
        <v>220</v>
      </c>
      <c r="B66" s="158" t="s">
        <v>156</v>
      </c>
      <c r="C66" s="158" t="s">
        <v>157</v>
      </c>
      <c r="D66" s="158" t="s">
        <v>160</v>
      </c>
    </row>
    <row r="67" spans="1:4" x14ac:dyDescent="0.2">
      <c r="A67" s="158" t="s">
        <v>221</v>
      </c>
      <c r="B67" s="158" t="s">
        <v>156</v>
      </c>
      <c r="C67" s="158" t="s">
        <v>157</v>
      </c>
      <c r="D67" s="158" t="s">
        <v>160</v>
      </c>
    </row>
    <row r="68" spans="1:4" x14ac:dyDescent="0.2">
      <c r="A68" s="158" t="s">
        <v>222</v>
      </c>
      <c r="B68" s="158" t="s">
        <v>156</v>
      </c>
      <c r="C68" s="158" t="s">
        <v>157</v>
      </c>
      <c r="D68" s="158" t="s">
        <v>160</v>
      </c>
    </row>
    <row r="69" spans="1:4" x14ac:dyDescent="0.2">
      <c r="A69" s="158" t="s">
        <v>223</v>
      </c>
      <c r="B69" s="158" t="s">
        <v>156</v>
      </c>
      <c r="C69" s="158" t="s">
        <v>157</v>
      </c>
      <c r="D69" s="158" t="s">
        <v>160</v>
      </c>
    </row>
    <row r="70" spans="1:4" x14ac:dyDescent="0.2">
      <c r="A70" s="158" t="s">
        <v>224</v>
      </c>
      <c r="B70" s="158" t="s">
        <v>156</v>
      </c>
      <c r="C70" s="158" t="s">
        <v>157</v>
      </c>
      <c r="D70" s="158" t="s">
        <v>160</v>
      </c>
    </row>
    <row r="71" spans="1:4" x14ac:dyDescent="0.2">
      <c r="A71" s="158" t="s">
        <v>225</v>
      </c>
      <c r="B71" s="158" t="s">
        <v>156</v>
      </c>
      <c r="C71" s="158" t="s">
        <v>157</v>
      </c>
      <c r="D71" s="158" t="s">
        <v>160</v>
      </c>
    </row>
    <row r="72" spans="1:4" x14ac:dyDescent="0.2">
      <c r="A72" s="158" t="s">
        <v>226</v>
      </c>
      <c r="B72" s="158" t="s">
        <v>156</v>
      </c>
      <c r="C72" s="158" t="s">
        <v>157</v>
      </c>
      <c r="D72" s="158" t="s">
        <v>160</v>
      </c>
    </row>
    <row r="73" spans="1:4" x14ac:dyDescent="0.2">
      <c r="A73" s="158" t="s">
        <v>227</v>
      </c>
      <c r="B73" s="158" t="s">
        <v>156</v>
      </c>
      <c r="C73" s="158" t="s">
        <v>157</v>
      </c>
      <c r="D73" s="158" t="s">
        <v>160</v>
      </c>
    </row>
    <row r="74" spans="1:4" x14ac:dyDescent="0.2">
      <c r="A74" s="158" t="s">
        <v>228</v>
      </c>
      <c r="B74" s="158" t="s">
        <v>156</v>
      </c>
      <c r="C74" s="158" t="s">
        <v>157</v>
      </c>
      <c r="D74" s="158" t="s">
        <v>160</v>
      </c>
    </row>
    <row r="75" spans="1:4" x14ac:dyDescent="0.2">
      <c r="A75" s="158" t="s">
        <v>229</v>
      </c>
      <c r="B75" s="158" t="s">
        <v>156</v>
      </c>
      <c r="C75" s="158" t="s">
        <v>157</v>
      </c>
      <c r="D75" s="158" t="s">
        <v>160</v>
      </c>
    </row>
    <row r="76" spans="1:4" x14ac:dyDescent="0.2">
      <c r="A76" s="158" t="s">
        <v>230</v>
      </c>
      <c r="B76" s="158" t="s">
        <v>156</v>
      </c>
      <c r="C76" s="158" t="s">
        <v>157</v>
      </c>
      <c r="D76" s="158" t="s">
        <v>160</v>
      </c>
    </row>
    <row r="77" spans="1:4" x14ac:dyDescent="0.2">
      <c r="A77" s="158" t="s">
        <v>231</v>
      </c>
      <c r="B77" s="158" t="s">
        <v>156</v>
      </c>
      <c r="C77" s="158" t="s">
        <v>157</v>
      </c>
      <c r="D77" s="158" t="s">
        <v>160</v>
      </c>
    </row>
    <row r="78" spans="1:4" x14ac:dyDescent="0.2">
      <c r="A78" s="158" t="s">
        <v>232</v>
      </c>
      <c r="B78" s="158" t="s">
        <v>156</v>
      </c>
      <c r="C78" s="158" t="s">
        <v>157</v>
      </c>
      <c r="D78" s="158" t="s">
        <v>160</v>
      </c>
    </row>
    <row r="79" spans="1:4" x14ac:dyDescent="0.2">
      <c r="A79" s="158" t="s">
        <v>233</v>
      </c>
      <c r="B79" s="158" t="s">
        <v>156</v>
      </c>
      <c r="C79" s="158" t="s">
        <v>157</v>
      </c>
      <c r="D79" s="158" t="s">
        <v>160</v>
      </c>
    </row>
    <row r="80" spans="1:4" x14ac:dyDescent="0.2">
      <c r="A80" s="158" t="s">
        <v>234</v>
      </c>
      <c r="B80" s="158" t="s">
        <v>156</v>
      </c>
      <c r="C80" s="158" t="s">
        <v>157</v>
      </c>
      <c r="D80" s="158" t="s">
        <v>160</v>
      </c>
    </row>
    <row r="81" spans="1:4" x14ac:dyDescent="0.2">
      <c r="A81" s="158" t="s">
        <v>235</v>
      </c>
      <c r="B81" s="158" t="s">
        <v>156</v>
      </c>
      <c r="C81" s="158" t="s">
        <v>157</v>
      </c>
      <c r="D81" s="158" t="s">
        <v>160</v>
      </c>
    </row>
    <row r="82" spans="1:4" x14ac:dyDescent="0.2">
      <c r="A82" s="158" t="s">
        <v>236</v>
      </c>
      <c r="B82" s="158" t="s">
        <v>156</v>
      </c>
      <c r="C82" s="158" t="s">
        <v>157</v>
      </c>
      <c r="D82" s="158" t="s">
        <v>160</v>
      </c>
    </row>
    <row r="83" spans="1:4" x14ac:dyDescent="0.2">
      <c r="A83" s="158" t="s">
        <v>237</v>
      </c>
      <c r="B83" s="158" t="s">
        <v>156</v>
      </c>
      <c r="C83" s="158" t="s">
        <v>157</v>
      </c>
      <c r="D83" s="158" t="s">
        <v>160</v>
      </c>
    </row>
    <row r="84" spans="1:4" x14ac:dyDescent="0.2">
      <c r="A84" s="158" t="s">
        <v>238</v>
      </c>
      <c r="B84" s="158" t="s">
        <v>156</v>
      </c>
      <c r="C84" s="158" t="s">
        <v>157</v>
      </c>
      <c r="D84" s="158" t="s">
        <v>160</v>
      </c>
    </row>
    <row r="85" spans="1:4" x14ac:dyDescent="0.2">
      <c r="A85" s="158" t="s">
        <v>239</v>
      </c>
      <c r="B85" s="158" t="s">
        <v>156</v>
      </c>
      <c r="C85" s="158" t="s">
        <v>157</v>
      </c>
      <c r="D85" s="158" t="s">
        <v>160</v>
      </c>
    </row>
    <row r="86" spans="1:4" x14ac:dyDescent="0.2">
      <c r="A86" s="158" t="s">
        <v>240</v>
      </c>
      <c r="B86" s="158" t="s">
        <v>156</v>
      </c>
      <c r="C86" s="158" t="s">
        <v>157</v>
      </c>
      <c r="D86" s="158" t="s">
        <v>160</v>
      </c>
    </row>
    <row r="87" spans="1:4" x14ac:dyDescent="0.2">
      <c r="A87" s="158" t="s">
        <v>241</v>
      </c>
      <c r="B87" s="158" t="s">
        <v>156</v>
      </c>
      <c r="C87" s="158" t="s">
        <v>157</v>
      </c>
      <c r="D87" s="158" t="s">
        <v>160</v>
      </c>
    </row>
    <row r="88" spans="1:4" x14ac:dyDescent="0.2">
      <c r="A88" s="158" t="s">
        <v>242</v>
      </c>
      <c r="B88" s="158" t="s">
        <v>156</v>
      </c>
      <c r="C88" s="158" t="s">
        <v>157</v>
      </c>
      <c r="D88" s="158" t="s">
        <v>160</v>
      </c>
    </row>
    <row r="89" spans="1:4" x14ac:dyDescent="0.2">
      <c r="A89" s="158" t="s">
        <v>243</v>
      </c>
      <c r="B89" s="158" t="s">
        <v>156</v>
      </c>
      <c r="C89" s="158" t="s">
        <v>157</v>
      </c>
      <c r="D89" s="158" t="s">
        <v>160</v>
      </c>
    </row>
    <row r="90" spans="1:4" x14ac:dyDescent="0.2">
      <c r="A90" s="158" t="s">
        <v>244</v>
      </c>
      <c r="B90" s="158" t="s">
        <v>156</v>
      </c>
      <c r="C90" s="158" t="s">
        <v>157</v>
      </c>
      <c r="D90" s="158" t="s">
        <v>160</v>
      </c>
    </row>
    <row r="91" spans="1:4" x14ac:dyDescent="0.2">
      <c r="A91" s="158" t="s">
        <v>245</v>
      </c>
      <c r="B91" s="158" t="s">
        <v>156</v>
      </c>
      <c r="C91" s="158" t="s">
        <v>157</v>
      </c>
      <c r="D91" s="158" t="s">
        <v>160</v>
      </c>
    </row>
    <row r="92" spans="1:4" x14ac:dyDescent="0.2">
      <c r="A92" s="158" t="s">
        <v>246</v>
      </c>
      <c r="B92" s="158" t="s">
        <v>156</v>
      </c>
      <c r="C92" s="158" t="s">
        <v>157</v>
      </c>
      <c r="D92" s="158" t="s">
        <v>160</v>
      </c>
    </row>
    <row r="93" spans="1:4" x14ac:dyDescent="0.2">
      <c r="A93" s="158" t="s">
        <v>247</v>
      </c>
      <c r="B93" s="158" t="s">
        <v>156</v>
      </c>
      <c r="C93" s="158" t="s">
        <v>157</v>
      </c>
      <c r="D93" s="158" t="s">
        <v>160</v>
      </c>
    </row>
    <row r="94" spans="1:4" x14ac:dyDescent="0.2">
      <c r="A94" s="158" t="s">
        <v>248</v>
      </c>
      <c r="B94" s="158" t="s">
        <v>156</v>
      </c>
      <c r="C94" s="158" t="s">
        <v>157</v>
      </c>
      <c r="D94" s="158" t="s">
        <v>160</v>
      </c>
    </row>
    <row r="95" spans="1:4" x14ac:dyDescent="0.2">
      <c r="A95" s="158" t="s">
        <v>249</v>
      </c>
      <c r="B95" s="158" t="s">
        <v>156</v>
      </c>
      <c r="C95" s="158" t="s">
        <v>157</v>
      </c>
      <c r="D95" s="158" t="s">
        <v>160</v>
      </c>
    </row>
    <row r="96" spans="1:4" x14ac:dyDescent="0.2">
      <c r="A96" s="158" t="s">
        <v>250</v>
      </c>
      <c r="B96" s="158" t="s">
        <v>156</v>
      </c>
      <c r="C96" s="158" t="s">
        <v>157</v>
      </c>
      <c r="D96" s="158" t="s">
        <v>160</v>
      </c>
    </row>
  </sheetData>
  <mergeCells count="2">
    <mergeCell ref="B1:C1"/>
    <mergeCell ref="A2:C2"/>
  </mergeCells>
  <pageMargins left="0.7" right="0.7" top="0.75" bottom="0.75" header="0.3" footer="0.3"/>
  <pageSetup fitToHeight="0" orientation="portrait" r:id="rId1"/>
  <headerFooter>
    <oddHeader>&amp;C&amp;"Arial,Bold"&amp;14&amp;ULaws to consider adding to Legal Standards Chart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A2" s="58" t="s">
        <v>118</v>
      </c>
      <c r="B2" s="15"/>
    </row>
    <row r="3" spans="1:16" x14ac:dyDescent="0.2">
      <c r="A3" s="4" t="s">
        <v>65</v>
      </c>
      <c r="B3" s="29"/>
    </row>
    <row r="4" spans="1:16" x14ac:dyDescent="0.2">
      <c r="A4" s="97">
        <v>43556</v>
      </c>
      <c r="B4" s="84"/>
    </row>
    <row r="5" spans="1:16" x14ac:dyDescent="0.2">
      <c r="A5" s="15"/>
      <c r="B5" s="48"/>
      <c r="C5" s="15"/>
      <c r="D5" s="15"/>
      <c r="F5" s="56"/>
      <c r="G5" s="56"/>
      <c r="H5" s="56"/>
      <c r="I5" s="56"/>
      <c r="J5" s="56"/>
      <c r="K5" s="56"/>
      <c r="L5" s="56"/>
      <c r="M5" s="56"/>
      <c r="N5" s="19"/>
      <c r="O5" s="19"/>
      <c r="P5" s="15"/>
    </row>
    <row r="6" spans="1:16" x14ac:dyDescent="0.2">
      <c r="A6" s="63" t="s">
        <v>31</v>
      </c>
      <c r="B6" s="78"/>
      <c r="C6" s="15"/>
      <c r="D6" s="15"/>
      <c r="E6" s="15"/>
      <c r="F6" s="15"/>
      <c r="G6" s="15"/>
      <c r="H6" s="15"/>
      <c r="I6" s="19"/>
      <c r="J6" s="19"/>
      <c r="K6" s="19"/>
      <c r="L6" s="19"/>
      <c r="M6" s="19"/>
      <c r="N6" s="15"/>
    </row>
    <row r="7" spans="1:16" x14ac:dyDescent="0.2">
      <c r="A7" s="19" t="s">
        <v>0</v>
      </c>
      <c r="B7" s="5"/>
      <c r="C7" s="119">
        <v>1</v>
      </c>
      <c r="D7" s="119">
        <v>2</v>
      </c>
      <c r="E7" s="119">
        <v>3</v>
      </c>
      <c r="F7" s="119">
        <v>4</v>
      </c>
      <c r="G7" s="119">
        <v>5</v>
      </c>
      <c r="H7" s="119">
        <v>6</v>
      </c>
      <c r="I7" s="19"/>
      <c r="J7" s="19"/>
      <c r="K7" s="19"/>
      <c r="L7" s="19"/>
      <c r="M7" s="19"/>
      <c r="N7" s="15"/>
    </row>
    <row r="8" spans="1:16" ht="51" x14ac:dyDescent="0.2">
      <c r="A8" s="54" t="s">
        <v>21</v>
      </c>
      <c r="B8" s="1"/>
      <c r="C8" s="109" t="s">
        <v>23</v>
      </c>
      <c r="D8" s="109" t="s">
        <v>57</v>
      </c>
      <c r="E8" s="109" t="s">
        <v>58</v>
      </c>
      <c r="F8" s="109" t="s">
        <v>60</v>
      </c>
      <c r="G8" s="109" t="s">
        <v>127</v>
      </c>
      <c r="H8" s="109" t="s">
        <v>126</v>
      </c>
      <c r="I8" s="19"/>
      <c r="J8" s="19"/>
      <c r="K8" s="19"/>
      <c r="L8" s="19"/>
      <c r="M8" s="19"/>
      <c r="N8" s="15"/>
    </row>
    <row r="9" spans="1:16" x14ac:dyDescent="0.2">
      <c r="A9" s="19" t="s">
        <v>18</v>
      </c>
      <c r="B9" s="48"/>
      <c r="C9" s="105" t="s">
        <v>22</v>
      </c>
      <c r="D9" s="105" t="s">
        <v>50</v>
      </c>
      <c r="E9" s="105" t="s">
        <v>50</v>
      </c>
      <c r="F9" s="105" t="s">
        <v>22</v>
      </c>
      <c r="G9" s="105" t="s">
        <v>22</v>
      </c>
      <c r="H9" s="105" t="s">
        <v>22</v>
      </c>
      <c r="I9" s="15"/>
      <c r="J9" s="15"/>
      <c r="K9" s="15"/>
      <c r="L9" s="15"/>
      <c r="M9" s="15"/>
      <c r="N9" s="15"/>
    </row>
    <row r="10" spans="1:16" x14ac:dyDescent="0.2">
      <c r="A10" s="1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9"/>
      <c r="J11" s="19"/>
      <c r="K11" s="19"/>
      <c r="L11" s="19"/>
      <c r="M11" s="19"/>
      <c r="N11" s="15"/>
    </row>
    <row r="12" spans="1:16" ht="25.5" x14ac:dyDescent="0.2">
      <c r="A12" s="48" t="s">
        <v>105</v>
      </c>
      <c r="B12" s="128"/>
      <c r="C12" s="105" t="s">
        <v>112</v>
      </c>
      <c r="D12" s="105" t="s">
        <v>116</v>
      </c>
      <c r="E12" s="105" t="s">
        <v>116</v>
      </c>
      <c r="F12" s="105" t="s">
        <v>115</v>
      </c>
      <c r="G12" s="105" t="s">
        <v>116</v>
      </c>
      <c r="H12" s="105" t="s">
        <v>116</v>
      </c>
      <c r="I12" s="19"/>
      <c r="J12" s="19"/>
      <c r="K12" s="19"/>
      <c r="L12" s="19"/>
      <c r="M12" s="19"/>
      <c r="N12" s="15"/>
    </row>
    <row r="13" spans="1:16" x14ac:dyDescent="0.2">
      <c r="A13" s="48"/>
      <c r="B13" s="82"/>
      <c r="C13" s="15"/>
      <c r="D13" s="15"/>
      <c r="E13" s="15"/>
      <c r="F13" s="15"/>
      <c r="G13" s="15"/>
      <c r="H13" s="15"/>
      <c r="I13" s="19"/>
      <c r="J13" s="19"/>
      <c r="K13" s="19"/>
      <c r="L13" s="19"/>
      <c r="M13" s="19"/>
      <c r="N13" s="15"/>
    </row>
    <row r="14" spans="1:16" x14ac:dyDescent="0.2">
      <c r="A14" s="5" t="s">
        <v>152</v>
      </c>
      <c r="B14" s="78"/>
      <c r="C14" s="15"/>
      <c r="D14" s="15"/>
      <c r="E14" s="15"/>
      <c r="F14" s="15"/>
      <c r="G14" s="15"/>
      <c r="H14" s="15"/>
      <c r="I14" s="19"/>
      <c r="J14" s="19"/>
      <c r="K14" s="19"/>
      <c r="L14" s="19"/>
      <c r="M14" s="19"/>
      <c r="N14" s="15"/>
    </row>
    <row r="15" spans="1:16" x14ac:dyDescent="0.2">
      <c r="A15" s="54">
        <v>2017</v>
      </c>
      <c r="B15" s="126"/>
      <c r="C15" s="109" t="str">
        <f>IF(OR(C16=C$12,C17=C$12,C18=C$12),"Yes","No")</f>
        <v>No</v>
      </c>
      <c r="D15" s="109" t="str">
        <f t="shared" ref="D15:H15" si="0">IF(OR(D16=D$12,D17=D$12,D18=D$12),"Yes","No")</f>
        <v>Yes</v>
      </c>
      <c r="E15" s="109" t="str">
        <f t="shared" si="0"/>
        <v>No</v>
      </c>
      <c r="F15" s="109" t="str">
        <f t="shared" si="0"/>
        <v>No</v>
      </c>
      <c r="G15" s="109" t="str">
        <f t="shared" si="0"/>
        <v>No</v>
      </c>
      <c r="H15" s="109" t="str">
        <f t="shared" si="0"/>
        <v>Yes</v>
      </c>
      <c r="I15" s="19"/>
      <c r="J15" s="19"/>
      <c r="K15" s="19"/>
      <c r="L15" s="19"/>
      <c r="M15" s="19"/>
      <c r="N15" s="15"/>
    </row>
    <row r="16" spans="1:16" x14ac:dyDescent="0.2">
      <c r="A16" s="141" t="s">
        <v>129</v>
      </c>
      <c r="B16" s="141"/>
      <c r="C16" s="142" t="str">
        <f>IF(ISTEXT(C48),"No target value",IF(ISTEXT(C49),"No actual value",IF(C48=C49,"Meet",IF(C49&gt;C48,"Exceed","Obtain lower value"))))</f>
        <v>Obtain lower value</v>
      </c>
      <c r="D16" s="142" t="str">
        <f t="shared" ref="D16:H16" si="1">IF(ISTEXT(D48),"No target value",IF(ISTEXT(D49),"No actual value",IF(D48=D49,"Meet",IF(D49&gt;D48,"Exceed","Obtain lower value"))))</f>
        <v>Exceed</v>
      </c>
      <c r="E16" s="142" t="str">
        <f t="shared" si="1"/>
        <v>Obtain lower value</v>
      </c>
      <c r="F16" s="142" t="str">
        <f t="shared" si="1"/>
        <v>Exceed</v>
      </c>
      <c r="G16" s="142" t="str">
        <f t="shared" si="1"/>
        <v>Obtain lower value</v>
      </c>
      <c r="H16" s="142" t="str">
        <f t="shared" si="1"/>
        <v>Exceed</v>
      </c>
      <c r="I16" s="126"/>
      <c r="J16" s="126"/>
      <c r="K16" s="126"/>
      <c r="L16" s="126"/>
      <c r="M16" s="126"/>
      <c r="N16" s="15"/>
    </row>
    <row r="17" spans="1:14" x14ac:dyDescent="0.2">
      <c r="A17" s="141" t="s">
        <v>129</v>
      </c>
      <c r="B17" s="141"/>
      <c r="C17" s="142" t="str">
        <f>IF(C16="Exceed","Meet or exceed",IF(C16="Obtain lower value","Meet or obtain lower value",IF(C16="Meet","Meet or exceed","Meet or obtain lower value")))</f>
        <v>Meet or obtain lower value</v>
      </c>
      <c r="D17" s="142" t="str">
        <f t="shared" ref="D17:H17" si="2">IF(D16="Exceed","Meet or exceed",IF(D16="Obtain lower value","Meet or obtain lower value",IF(D16="Meet","Meet or exceed","Meet or obtain lower value")))</f>
        <v>Meet or exceed</v>
      </c>
      <c r="E17" s="142" t="str">
        <f t="shared" si="2"/>
        <v>Meet or obtain lower value</v>
      </c>
      <c r="F17" s="142" t="str">
        <f t="shared" si="2"/>
        <v>Meet or exceed</v>
      </c>
      <c r="G17" s="142" t="str">
        <f t="shared" si="2"/>
        <v>Meet or obtain lower value</v>
      </c>
      <c r="H17" s="142" t="str">
        <f t="shared" si="2"/>
        <v>Meet or exceed</v>
      </c>
      <c r="I17" s="126"/>
      <c r="J17" s="126"/>
      <c r="K17" s="126"/>
      <c r="L17" s="126"/>
      <c r="M17" s="126"/>
      <c r="N17" s="15"/>
    </row>
    <row r="18" spans="1:14" x14ac:dyDescent="0.2">
      <c r="A18" s="141" t="s">
        <v>129</v>
      </c>
      <c r="B18" s="141"/>
      <c r="C18" s="142" t="str">
        <f>IF(AND(C16="Meet",C17="Meet or exceed"),"Meet or obtain lower value","")</f>
        <v/>
      </c>
      <c r="D18" s="142" t="str">
        <f t="shared" ref="D18:H18" si="3">IF(AND(D16="Meet",D17="Meet or exceed"),"Meet or obtain lower value","")</f>
        <v/>
      </c>
      <c r="E18" s="142" t="str">
        <f t="shared" si="3"/>
        <v/>
      </c>
      <c r="F18" s="142" t="str">
        <f t="shared" si="3"/>
        <v/>
      </c>
      <c r="G18" s="142" t="str">
        <f t="shared" si="3"/>
        <v/>
      </c>
      <c r="H18" s="142" t="str">
        <f t="shared" si="3"/>
        <v/>
      </c>
      <c r="I18" s="126"/>
      <c r="J18" s="126"/>
      <c r="K18" s="126"/>
      <c r="L18" s="126"/>
      <c r="M18" s="126"/>
      <c r="N18" s="15"/>
    </row>
    <row r="19" spans="1:14" x14ac:dyDescent="0.2">
      <c r="A19" s="19">
        <v>2016</v>
      </c>
      <c r="B19" s="128"/>
      <c r="C19" s="105" t="str">
        <f>IF(OR(C20=C$12,C21=C$12,C22=C$12),"Yes","No")</f>
        <v>No</v>
      </c>
      <c r="D19" s="105" t="str">
        <f t="shared" ref="D19:H19" si="4">IF(OR(D20=D$12,D21=D$12,D22=D$12),"Yes","No")</f>
        <v>No</v>
      </c>
      <c r="E19" s="105" t="str">
        <f t="shared" si="4"/>
        <v>Yes</v>
      </c>
      <c r="F19" s="105" t="str">
        <f t="shared" si="4"/>
        <v>Yes</v>
      </c>
      <c r="G19" s="105" t="str">
        <f t="shared" si="4"/>
        <v>Yes</v>
      </c>
      <c r="H19" s="105" t="str">
        <f t="shared" si="4"/>
        <v>No</v>
      </c>
      <c r="I19" s="19"/>
      <c r="J19" s="19"/>
      <c r="K19" s="19"/>
      <c r="L19" s="19"/>
      <c r="M19" s="19"/>
      <c r="N19" s="15"/>
    </row>
    <row r="20" spans="1:14" x14ac:dyDescent="0.2">
      <c r="A20" s="141" t="s">
        <v>129</v>
      </c>
      <c r="B20" s="143"/>
      <c r="C20" s="142" t="str">
        <f>IF(ISTEXT(C52),"No target value",IF(ISTEXT(C53),"No actual value",IF(C52=C53,"Meet",IF(C53&gt;C52,"Exceed","Obtain lower value"))))</f>
        <v>Obtain lower value</v>
      </c>
      <c r="D20" s="142" t="str">
        <f t="shared" ref="D20:H20" si="5">IF(ISTEXT(D52),"No target value",IF(ISTEXT(D53),"No actual value",IF(D52=D53,"Meet",IF(D53&lt;D52,"Exceed","Obtain lower value"))))</f>
        <v>Obtain lower value</v>
      </c>
      <c r="E20" s="142" t="str">
        <f t="shared" si="5"/>
        <v>Exceed</v>
      </c>
      <c r="F20" s="142" t="str">
        <f t="shared" si="5"/>
        <v>Obtain lower value</v>
      </c>
      <c r="G20" s="142" t="str">
        <f t="shared" si="5"/>
        <v>Exceed</v>
      </c>
      <c r="H20" s="142" t="str">
        <f t="shared" si="5"/>
        <v>Obtain lower value</v>
      </c>
      <c r="I20" s="126"/>
      <c r="J20" s="126"/>
      <c r="K20" s="126"/>
      <c r="L20" s="126"/>
      <c r="M20" s="126"/>
      <c r="N20" s="15"/>
    </row>
    <row r="21" spans="1:14" x14ac:dyDescent="0.2">
      <c r="A21" s="141" t="s">
        <v>129</v>
      </c>
      <c r="B21" s="143"/>
      <c r="C21" s="142" t="str">
        <f>IF(C20="Exceed","Meet or exceed",IF(C20="Obtain lower value","Meet or obtain lower value",IF(C20="Meet","Meet or exceed","Meet or obtain lower value")))</f>
        <v>Meet or obtain lower value</v>
      </c>
      <c r="D21" s="142" t="str">
        <f t="shared" ref="D21:H21" si="6">IF(D20="Exceed","Meet or exceed",IF(D20="Obtain lower value","Meet or obtain lower value",IF(D20="Meet","Meet or exceed","Meet or obtain lower value")))</f>
        <v>Meet or obtain lower value</v>
      </c>
      <c r="E21" s="142" t="str">
        <f t="shared" si="6"/>
        <v>Meet or exceed</v>
      </c>
      <c r="F21" s="142" t="str">
        <f t="shared" si="6"/>
        <v>Meet or obtain lower value</v>
      </c>
      <c r="G21" s="142" t="str">
        <f t="shared" si="6"/>
        <v>Meet or exceed</v>
      </c>
      <c r="H21" s="142" t="str">
        <f t="shared" si="6"/>
        <v>Meet or obtain lower value</v>
      </c>
      <c r="I21" s="126"/>
      <c r="J21" s="126"/>
      <c r="K21" s="126"/>
      <c r="L21" s="126"/>
      <c r="M21" s="126"/>
      <c r="N21" s="15"/>
    </row>
    <row r="22" spans="1:14" x14ac:dyDescent="0.2">
      <c r="A22" s="141" t="s">
        <v>129</v>
      </c>
      <c r="B22" s="143"/>
      <c r="C22" s="142" t="str">
        <f>IF(AND(C20="Meet",C21="Meet or exceed"),"Meet or obtain lower value","")</f>
        <v/>
      </c>
      <c r="D22" s="142" t="str">
        <f t="shared" ref="D22:H22" si="7">IF(AND(D20="Meet",D21="Meet or exceed"),"Meet or obtain lower value","")</f>
        <v/>
      </c>
      <c r="E22" s="142" t="str">
        <f t="shared" si="7"/>
        <v/>
      </c>
      <c r="F22" s="142" t="str">
        <f t="shared" si="7"/>
        <v/>
      </c>
      <c r="G22" s="142" t="str">
        <f t="shared" si="7"/>
        <v/>
      </c>
      <c r="H22" s="142" t="str">
        <f t="shared" si="7"/>
        <v/>
      </c>
      <c r="I22" s="126"/>
      <c r="J22" s="126"/>
      <c r="K22" s="126"/>
      <c r="L22" s="126"/>
      <c r="M22" s="126"/>
      <c r="N22" s="15"/>
    </row>
    <row r="23" spans="1:14" x14ac:dyDescent="0.2">
      <c r="A23" s="54">
        <v>2015</v>
      </c>
      <c r="B23" s="128"/>
      <c r="C23" s="109" t="str">
        <f>IF(OR(C24=C$12,C25=C$12,C26=C$12),"Yes","No")</f>
        <v>Yes</v>
      </c>
      <c r="D23" s="109" t="str">
        <f t="shared" ref="D23:H23" si="8">IF(OR(D24=D$12,D25=D$12,D26=D$12),"Yes","No")</f>
        <v>Yes</v>
      </c>
      <c r="E23" s="109" t="str">
        <f t="shared" si="8"/>
        <v>No</v>
      </c>
      <c r="F23" s="109" t="str">
        <f t="shared" si="8"/>
        <v>No</v>
      </c>
      <c r="G23" s="109" t="str">
        <f t="shared" si="8"/>
        <v>Yes</v>
      </c>
      <c r="H23" s="109" t="str">
        <f t="shared" si="8"/>
        <v>No</v>
      </c>
      <c r="I23" s="19"/>
      <c r="J23" s="19"/>
      <c r="K23" s="19"/>
      <c r="L23" s="19"/>
      <c r="M23" s="19"/>
      <c r="N23" s="15"/>
    </row>
    <row r="24" spans="1:14" x14ac:dyDescent="0.2">
      <c r="A24" s="141" t="s">
        <v>129</v>
      </c>
      <c r="B24" s="143"/>
      <c r="C24" s="142" t="str">
        <f>IF(ISTEXT(C56),"No target value",IF(ISTEXT(C57),"No actual value",IF(C56=C57,"Meet",IF(C57&gt;C56,"Exceed","Obtain lower value"))))</f>
        <v>Meet</v>
      </c>
      <c r="D24" s="142" t="str">
        <f t="shared" ref="D24:H24" si="9">IF(ISTEXT(D56),"No target value",IF(ISTEXT(D57),"No actual value",IF(D56=D57,"Meet",IF(D56&lt;D57,"Exceed","Obtain lower value"))))</f>
        <v>Exceed</v>
      </c>
      <c r="E24" s="142" t="str">
        <f t="shared" si="9"/>
        <v>Meet</v>
      </c>
      <c r="F24" s="142" t="str">
        <f t="shared" si="9"/>
        <v>Exceed</v>
      </c>
      <c r="G24" s="142" t="str">
        <f t="shared" si="9"/>
        <v>Exceed</v>
      </c>
      <c r="H24" s="142" t="str">
        <f t="shared" si="9"/>
        <v>Obtain lower value</v>
      </c>
      <c r="I24" s="126"/>
      <c r="J24" s="126"/>
      <c r="K24" s="126"/>
      <c r="L24" s="126"/>
      <c r="M24" s="126"/>
      <c r="N24" s="15"/>
    </row>
    <row r="25" spans="1:14" x14ac:dyDescent="0.2">
      <c r="A25" s="141" t="s">
        <v>129</v>
      </c>
      <c r="B25" s="143"/>
      <c r="C25" s="142" t="str">
        <f>IF(C24="Exceed","Meet or exceed",IF(C24="Obtain lower value","Meet or obtain lower value",IF(C24="Meet","Meet or exceed","Meet or obtain lower value")))</f>
        <v>Meet or exceed</v>
      </c>
      <c r="D25" s="142" t="str">
        <f t="shared" ref="D25:H25" si="10">IF(D24="Exceed","Meet or exceed",IF(D24="Obtain lower value","Meet or obtain lower value",IF(D24="Meet","Meet or exceed","Meet or obtain lower value")))</f>
        <v>Meet or exceed</v>
      </c>
      <c r="E25" s="142" t="str">
        <f t="shared" si="10"/>
        <v>Meet or exceed</v>
      </c>
      <c r="F25" s="142" t="str">
        <f t="shared" si="10"/>
        <v>Meet or exceed</v>
      </c>
      <c r="G25" s="142" t="str">
        <f t="shared" si="10"/>
        <v>Meet or exceed</v>
      </c>
      <c r="H25" s="142" t="str">
        <f t="shared" si="10"/>
        <v>Meet or obtain lower value</v>
      </c>
      <c r="I25" s="126"/>
      <c r="J25" s="126"/>
      <c r="K25" s="126"/>
      <c r="L25" s="126"/>
      <c r="M25" s="126"/>
      <c r="N25" s="15"/>
    </row>
    <row r="26" spans="1:14" x14ac:dyDescent="0.2">
      <c r="A26" s="141" t="s">
        <v>129</v>
      </c>
      <c r="B26" s="143"/>
      <c r="C26" s="142" t="str">
        <f>IF(AND(C24="Meet",C25="Meet or exceed"),"Meet or obtain lower value","")</f>
        <v>Meet or obtain lower value</v>
      </c>
      <c r="D26" s="142" t="str">
        <f t="shared" ref="D26:H26" si="11">IF(AND(D24="Meet",D25="Meet or exceed"),"Meet or obtain lower value","")</f>
        <v/>
      </c>
      <c r="E26" s="142" t="str">
        <f t="shared" si="11"/>
        <v>Meet or obtain lower value</v>
      </c>
      <c r="F26" s="142" t="str">
        <f t="shared" si="11"/>
        <v/>
      </c>
      <c r="G26" s="142" t="str">
        <f t="shared" si="11"/>
        <v/>
      </c>
      <c r="H26" s="142" t="str">
        <f t="shared" si="11"/>
        <v/>
      </c>
      <c r="I26" s="126"/>
      <c r="J26" s="126"/>
      <c r="K26" s="126"/>
      <c r="L26" s="126"/>
      <c r="M26" s="126"/>
      <c r="N26" s="15"/>
    </row>
    <row r="27" spans="1:14" x14ac:dyDescent="0.2">
      <c r="A27" s="19">
        <v>2014</v>
      </c>
      <c r="B27" s="128"/>
      <c r="C27" s="105" t="str">
        <f>IF(OR(C28=C$12,C29=C$12,C30=C$12),"Yes","No")</f>
        <v>No</v>
      </c>
      <c r="D27" s="105" t="str">
        <f t="shared" ref="D27:H27" si="12">IF(OR(D28=D$12,D29=D$12,D30=D$12),"Yes","No")</f>
        <v>Yes</v>
      </c>
      <c r="E27" s="105" t="str">
        <f t="shared" si="12"/>
        <v>No</v>
      </c>
      <c r="F27" s="105" t="str">
        <f t="shared" si="12"/>
        <v>No</v>
      </c>
      <c r="G27" s="105" t="str">
        <f t="shared" si="12"/>
        <v>No</v>
      </c>
      <c r="H27" s="105" t="str">
        <f t="shared" si="12"/>
        <v>No</v>
      </c>
      <c r="I27" s="19"/>
      <c r="J27" s="19"/>
      <c r="K27" s="19"/>
      <c r="L27" s="19"/>
      <c r="M27" s="19"/>
      <c r="N27" s="15"/>
    </row>
    <row r="28" spans="1:14" x14ac:dyDescent="0.2">
      <c r="A28" s="141" t="s">
        <v>129</v>
      </c>
      <c r="B28" s="143"/>
      <c r="C28" s="142" t="str">
        <f>IF(ISTEXT(C60),"No target value",IF(ISTEXT(C61),"No actual value",IF(C60=C61,"Meet",IF(C61&gt;C60,"Exceed","Obtain lower value"))))</f>
        <v>Obtain lower value</v>
      </c>
      <c r="D28" s="142" t="str">
        <f t="shared" ref="D28:H28" si="13">IF(ISTEXT(D60),"No target value",IF(ISTEXT(D61),"No actual value",IF(D60=D61,"Meet",IF(D60&lt;D61,"Exceed","Obtain lower value"))))</f>
        <v>Exceed</v>
      </c>
      <c r="E28" s="142" t="str">
        <f t="shared" si="13"/>
        <v>Obtain lower value</v>
      </c>
      <c r="F28" s="142" t="str">
        <f t="shared" si="13"/>
        <v>Exceed</v>
      </c>
      <c r="G28" s="142" t="str">
        <f t="shared" si="13"/>
        <v>Obtain lower value</v>
      </c>
      <c r="H28" s="142" t="str">
        <f t="shared" si="13"/>
        <v>No target value</v>
      </c>
      <c r="I28" s="126"/>
      <c r="J28" s="126"/>
      <c r="K28" s="126"/>
      <c r="L28" s="126"/>
      <c r="M28" s="126"/>
      <c r="N28" s="15"/>
    </row>
    <row r="29" spans="1:14" x14ac:dyDescent="0.2">
      <c r="A29" s="141" t="s">
        <v>129</v>
      </c>
      <c r="B29" s="143"/>
      <c r="C29" s="142" t="str">
        <f>IF(C28="Exceed","Meet or exceed",IF(C28="Obtain lower value","Meet or obtain lower value",IF(C28="Meet","Meet or exceed","Meet or obtain lower value")))</f>
        <v>Meet or obtain lower value</v>
      </c>
      <c r="D29" s="142" t="str">
        <f t="shared" ref="D29:H29" si="14">IF(D28="Exceed","Meet or exceed",IF(D28="Obtain lower value","Meet or obtain lower value",IF(D28="Meet","Meet or exceed","Meet or obtain lower value")))</f>
        <v>Meet or exceed</v>
      </c>
      <c r="E29" s="142" t="str">
        <f t="shared" si="14"/>
        <v>Meet or obtain lower value</v>
      </c>
      <c r="F29" s="142" t="str">
        <f t="shared" si="14"/>
        <v>Meet or exceed</v>
      </c>
      <c r="G29" s="142" t="str">
        <f t="shared" si="14"/>
        <v>Meet or obtain lower value</v>
      </c>
      <c r="H29" s="142" t="str">
        <f t="shared" si="14"/>
        <v>Meet or obtain lower value</v>
      </c>
      <c r="I29" s="126"/>
      <c r="J29" s="126"/>
      <c r="K29" s="126"/>
      <c r="L29" s="126"/>
      <c r="M29" s="126"/>
      <c r="N29" s="15"/>
    </row>
    <row r="30" spans="1:14" x14ac:dyDescent="0.2">
      <c r="A30" s="141" t="s">
        <v>129</v>
      </c>
      <c r="B30" s="143"/>
      <c r="C30" s="142" t="str">
        <f>IF(AND(C28="Meet",C29="Meet or exceed"),"Meet or obtain lower value","")</f>
        <v/>
      </c>
      <c r="D30" s="142" t="str">
        <f t="shared" ref="D30:H30" si="15">IF(AND(D28="Meet",D29="Meet or exceed"),"Meet or obtain lower value","")</f>
        <v/>
      </c>
      <c r="E30" s="142" t="str">
        <f t="shared" si="15"/>
        <v/>
      </c>
      <c r="F30" s="142" t="str">
        <f t="shared" si="15"/>
        <v/>
      </c>
      <c r="G30" s="142" t="str">
        <f t="shared" si="15"/>
        <v/>
      </c>
      <c r="H30" s="142" t="str">
        <f t="shared" si="15"/>
        <v/>
      </c>
      <c r="I30" s="126"/>
      <c r="J30" s="126"/>
      <c r="K30" s="126"/>
      <c r="L30" s="126"/>
      <c r="M30" s="126"/>
      <c r="N30" s="15"/>
    </row>
    <row r="31" spans="1:14" x14ac:dyDescent="0.2">
      <c r="A31" s="54">
        <v>2013</v>
      </c>
      <c r="B31" s="48"/>
      <c r="C31" s="109" t="str">
        <f>IF(OR(C32=C$12,C33=C$12,C34=C$12),"Yes","No")</f>
        <v>Yes</v>
      </c>
      <c r="D31" s="109" t="str">
        <f t="shared" ref="D31:H31" si="16">IF(OR(D32=D$12,D33=D$12,D34=D$12),"Yes","No")</f>
        <v>Yes</v>
      </c>
      <c r="E31" s="109" t="str">
        <f t="shared" si="16"/>
        <v>No</v>
      </c>
      <c r="F31" s="109" t="str">
        <f t="shared" si="16"/>
        <v>No</v>
      </c>
      <c r="G31" s="109" t="str">
        <f t="shared" si="16"/>
        <v>Yes</v>
      </c>
      <c r="H31" s="109" t="str">
        <f t="shared" si="16"/>
        <v>No</v>
      </c>
      <c r="I31" s="19"/>
      <c r="J31" s="19"/>
      <c r="K31" s="19"/>
      <c r="L31" s="19"/>
      <c r="M31" s="19"/>
      <c r="N31" s="15"/>
    </row>
    <row r="32" spans="1:14" x14ac:dyDescent="0.2">
      <c r="A32" s="141" t="s">
        <v>129</v>
      </c>
      <c r="B32" s="144"/>
      <c r="C32" s="142" t="str">
        <f>IF(ISTEXT(C64),"No target value",IF(ISTEXT(C65),"No actual value",IF(C64=C65,"Meet",IF(C65&gt;C64,"Exceed","Obtain lower value"))))</f>
        <v>Meet</v>
      </c>
      <c r="D32" s="142" t="str">
        <f t="shared" ref="D32:H32" si="17">IF(ISTEXT(D64),"No target value",IF(ISTEXT(D65),"No actual value",IF(D64=D65,"Meet",IF(D64&lt;D65,"Exceed","Obtain lower value"))))</f>
        <v>Exceed</v>
      </c>
      <c r="E32" s="142" t="str">
        <f t="shared" si="17"/>
        <v>No target value</v>
      </c>
      <c r="F32" s="142" t="str">
        <f t="shared" si="17"/>
        <v>Exceed</v>
      </c>
      <c r="G32" s="142" t="str">
        <f t="shared" si="17"/>
        <v>Exceed</v>
      </c>
      <c r="H32" s="142" t="str">
        <f t="shared" si="17"/>
        <v>No target value</v>
      </c>
      <c r="I32" s="126"/>
      <c r="J32" s="126"/>
      <c r="K32" s="126"/>
      <c r="L32" s="126"/>
      <c r="M32" s="126"/>
      <c r="N32" s="15"/>
    </row>
    <row r="33" spans="1:14" x14ac:dyDescent="0.2">
      <c r="A33" s="141" t="s">
        <v>129</v>
      </c>
      <c r="B33" s="144"/>
      <c r="C33" s="142" t="str">
        <f>IF(C32="Exceed","Meet or exceed",IF(C32="Obtain lower value","Meet or obtain lower value",IF(C32="Meet","Meet or exceed","Meet or obtain lower value")))</f>
        <v>Meet or exceed</v>
      </c>
      <c r="D33" s="142" t="str">
        <f t="shared" ref="D33:H33" si="18">IF(D32="Exceed","Meet or exceed",IF(D32="Obtain lower value","Meet or obtain lower value",IF(D32="Meet","Meet or exceed","Meet or obtain lower value")))</f>
        <v>Meet or exceed</v>
      </c>
      <c r="E33" s="142" t="str">
        <f t="shared" si="18"/>
        <v>Meet or obtain lower value</v>
      </c>
      <c r="F33" s="142" t="str">
        <f t="shared" si="18"/>
        <v>Meet or exceed</v>
      </c>
      <c r="G33" s="142" t="str">
        <f t="shared" si="18"/>
        <v>Meet or exceed</v>
      </c>
      <c r="H33" s="142" t="str">
        <f t="shared" si="18"/>
        <v>Meet or obtain lower value</v>
      </c>
      <c r="I33" s="126"/>
      <c r="J33" s="126"/>
      <c r="K33" s="126"/>
      <c r="L33" s="126"/>
      <c r="M33" s="126"/>
      <c r="N33" s="15"/>
    </row>
    <row r="34" spans="1:14" x14ac:dyDescent="0.2">
      <c r="A34" s="141" t="s">
        <v>129</v>
      </c>
      <c r="B34" s="144"/>
      <c r="C34" s="142" t="str">
        <f>IF(AND(C32="Meet",C33="Meet or exceed"),"Meet or obtain lower value","")</f>
        <v>Meet or obtain lower value</v>
      </c>
      <c r="D34" s="142" t="str">
        <f t="shared" ref="D34:H34" si="19">IF(AND(D32="Meet",D33="Meet or exceed"),"Meet or obtain lower value","")</f>
        <v/>
      </c>
      <c r="E34" s="142" t="str">
        <f t="shared" si="19"/>
        <v/>
      </c>
      <c r="F34" s="142" t="str">
        <f t="shared" si="19"/>
        <v/>
      </c>
      <c r="G34" s="142" t="str">
        <f t="shared" si="19"/>
        <v/>
      </c>
      <c r="H34" s="142" t="str">
        <f t="shared" si="19"/>
        <v/>
      </c>
      <c r="I34" s="126"/>
      <c r="J34" s="126"/>
      <c r="K34" s="126"/>
      <c r="L34" s="126"/>
      <c r="M34" s="126"/>
      <c r="N34" s="15"/>
    </row>
    <row r="35" spans="1:14" x14ac:dyDescent="0.2">
      <c r="A35" s="19"/>
      <c r="B35" s="77"/>
      <c r="C35" s="15"/>
      <c r="D35" s="15"/>
      <c r="E35" s="15"/>
      <c r="F35" s="15"/>
      <c r="G35" s="15"/>
      <c r="H35" s="15"/>
      <c r="I35" s="19"/>
      <c r="J35" s="19"/>
      <c r="K35" s="19"/>
      <c r="L35" s="19"/>
      <c r="M35" s="19"/>
      <c r="N35" s="15"/>
    </row>
    <row r="36" spans="1:14" x14ac:dyDescent="0.2">
      <c r="A36" s="48" t="s">
        <v>114</v>
      </c>
      <c r="B36" s="82"/>
      <c r="C36" s="15"/>
      <c r="D36" s="15"/>
      <c r="E36" s="15"/>
      <c r="F36" s="15"/>
      <c r="G36" s="15"/>
      <c r="H36" s="15"/>
      <c r="I36" s="19"/>
      <c r="J36" s="19"/>
      <c r="K36" s="19"/>
      <c r="L36" s="19"/>
      <c r="M36" s="19"/>
      <c r="N36" s="15"/>
    </row>
    <row r="37" spans="1:14" s="26" customFormat="1" x14ac:dyDescent="0.2">
      <c r="A37" s="19">
        <v>2018</v>
      </c>
      <c r="B37" s="128"/>
      <c r="C37" s="105" t="str">
        <f>IF(ISTEXT(C48), "No prior year target", IF((AND(ISNUMBER(C48),C48=C45)), "Same as prior year", IF((AND(ISNUMBER(C48),C48&lt; C45)), "Increased from prior year", "Decreased from prior year")))</f>
        <v>Increased from prior year</v>
      </c>
      <c r="D37" s="105" t="str">
        <f t="shared" ref="D37:H38" si="20">IF(ISTEXT(D64), "No prior year target", IF((AND(ISNUMBER(D64),D64= D60)), "Same as prior year", IF((AND(ISNUMBER(D64),D64&lt; D60)), "Increased from prior year", "Decreased from prior year")))</f>
        <v>Increased from prior year</v>
      </c>
      <c r="E37" s="105" t="str">
        <f t="shared" si="20"/>
        <v>No prior year target</v>
      </c>
      <c r="F37" s="105" t="str">
        <f t="shared" si="20"/>
        <v>Increased from prior year</v>
      </c>
      <c r="G37" s="105" t="str">
        <f t="shared" si="20"/>
        <v>Increased from prior year</v>
      </c>
      <c r="H37" s="105" t="str">
        <f t="shared" si="20"/>
        <v>No prior year target</v>
      </c>
      <c r="I37" s="19"/>
      <c r="J37" s="19"/>
      <c r="K37" s="19"/>
      <c r="L37" s="19"/>
      <c r="M37" s="19"/>
      <c r="N37" s="15"/>
    </row>
    <row r="38" spans="1:14" s="26" customFormat="1" x14ac:dyDescent="0.2">
      <c r="A38" s="54">
        <v>2017</v>
      </c>
      <c r="B38" s="128"/>
      <c r="C38" s="109" t="str">
        <f>IF(ISTEXT(C52), "No prior year target", IF((AND(ISNUMBER(C52),C52= C48)), "Same as prior year", IF((AND(ISNUMBER(C52),C52&lt; C48)), "Increased from prior year", "Decreased from prior year")))</f>
        <v>Same as prior year</v>
      </c>
      <c r="D38" s="109" t="str">
        <f t="shared" si="20"/>
        <v>Increased from prior year</v>
      </c>
      <c r="E38" s="109" t="str">
        <f t="shared" si="20"/>
        <v>No prior year target</v>
      </c>
      <c r="F38" s="109" t="str">
        <f t="shared" si="20"/>
        <v>Increased from prior year</v>
      </c>
      <c r="G38" s="109" t="str">
        <f t="shared" si="20"/>
        <v>Decreased from prior year</v>
      </c>
      <c r="H38" s="109" t="str">
        <f t="shared" si="20"/>
        <v>No prior year target</v>
      </c>
      <c r="I38" s="19"/>
      <c r="J38" s="19"/>
      <c r="K38" s="19"/>
      <c r="L38" s="19"/>
      <c r="M38" s="19"/>
      <c r="N38" s="15"/>
    </row>
    <row r="39" spans="1:14" s="26" customFormat="1" x14ac:dyDescent="0.2">
      <c r="A39" s="19">
        <v>2016</v>
      </c>
      <c r="B39" s="48"/>
      <c r="C39" s="105" t="str">
        <f>IF(ISTEXT(C56), "No prior year target", IF((AND(ISNUMBER(C56),C56=C52)), "Same as prior year", IF((AND(ISNUMBER(C56),C56&lt; C52)), "Increased from prior year", "Decreased from prior year")))</f>
        <v>Increased from prior year</v>
      </c>
      <c r="D39" s="105" t="str">
        <f t="shared" ref="D39:H41" si="21">IF(ISTEXT(D58), "No prior year target", IF((AND(ISNUMBER(D58),D58= D54)), "Same as prior year", IF((AND(ISNUMBER(D58),D58&lt; D54)), "Increased from prior year", "Decreased from prior year")))</f>
        <v>Decreased from prior year</v>
      </c>
      <c r="E39" s="105" t="str">
        <f t="shared" si="21"/>
        <v>Decreased from prior year</v>
      </c>
      <c r="F39" s="105" t="str">
        <f t="shared" si="21"/>
        <v>Decreased from prior year</v>
      </c>
      <c r="G39" s="105" t="str">
        <f t="shared" si="21"/>
        <v>Decreased from prior year</v>
      </c>
      <c r="H39" s="105" t="str">
        <f t="shared" si="21"/>
        <v>Decreased from prior year</v>
      </c>
      <c r="I39" s="19"/>
      <c r="J39" s="19"/>
      <c r="K39" s="19"/>
      <c r="L39" s="19"/>
      <c r="M39" s="19"/>
      <c r="N39" s="15"/>
    </row>
    <row r="40" spans="1:14" s="26" customFormat="1" x14ac:dyDescent="0.2">
      <c r="A40" s="54">
        <v>2015</v>
      </c>
      <c r="B40" s="51"/>
      <c r="C40" s="109" t="str">
        <f>IF(ISTEXT(C60), "No prior year target", IF((AND(ISNUMBER(C60),C60=C56)), "Same as prior year", IF((AND(ISNUMBER(C60),C60&lt; C56)), "Increased from prior year", "Decreased from prior year")))</f>
        <v>Same as prior year</v>
      </c>
      <c r="D40" s="109" t="str">
        <f t="shared" si="21"/>
        <v>Decreased from prior year</v>
      </c>
      <c r="E40" s="109" t="str">
        <f t="shared" si="21"/>
        <v>Decreased from prior year</v>
      </c>
      <c r="F40" s="109" t="str">
        <f t="shared" si="21"/>
        <v>Decreased from prior year</v>
      </c>
      <c r="G40" s="109" t="str">
        <f t="shared" si="21"/>
        <v>Decreased from prior year</v>
      </c>
      <c r="H40" s="109" t="str">
        <f t="shared" si="21"/>
        <v>Decreased from prior year</v>
      </c>
      <c r="I40" s="19"/>
      <c r="J40" s="19"/>
      <c r="K40" s="19"/>
      <c r="L40" s="19"/>
      <c r="M40" s="19"/>
      <c r="N40" s="15"/>
    </row>
    <row r="41" spans="1:14" s="26" customFormat="1" x14ac:dyDescent="0.2">
      <c r="A41" s="19">
        <v>2014</v>
      </c>
      <c r="B41" s="126"/>
      <c r="C41" s="105" t="str">
        <f>IF(ISTEXT(C64), "No prior year target", IF((AND(ISNUMBER(C64),C64= C60)), "Same as prior year", IF((AND(ISNUMBER(C64),C64&lt; C60)), "Increased from prior year", "Decreased from prior year")))</f>
        <v>Increased from prior year</v>
      </c>
      <c r="D41" s="105" t="str">
        <f t="shared" si="21"/>
        <v>Increased from prior year</v>
      </c>
      <c r="E41" s="105" t="str">
        <f t="shared" si="21"/>
        <v>Same as prior year</v>
      </c>
      <c r="F41" s="105" t="str">
        <f t="shared" si="21"/>
        <v>Increased from prior year</v>
      </c>
      <c r="G41" s="105" t="str">
        <f t="shared" si="21"/>
        <v>Decreased from prior year</v>
      </c>
      <c r="H41" s="105" t="str">
        <f t="shared" si="21"/>
        <v>No prior year target</v>
      </c>
      <c r="I41" s="19"/>
      <c r="J41" s="19"/>
      <c r="K41" s="19"/>
      <c r="L41" s="19"/>
      <c r="M41" s="19"/>
      <c r="N41" s="15"/>
    </row>
    <row r="42" spans="1:14" s="26" customFormat="1" x14ac:dyDescent="0.2">
      <c r="A42" s="19"/>
      <c r="B42" s="82"/>
      <c r="C42" s="15"/>
      <c r="D42" s="15"/>
      <c r="E42" s="15"/>
      <c r="F42" s="15"/>
      <c r="G42" s="15"/>
      <c r="H42" s="15"/>
      <c r="I42" s="19"/>
      <c r="J42" s="19"/>
      <c r="K42" s="19"/>
      <c r="L42" s="19"/>
      <c r="M42" s="19"/>
      <c r="N42" s="15"/>
    </row>
    <row r="43" spans="1:14" s="26" customFormat="1" ht="25.5" x14ac:dyDescent="0.2">
      <c r="A43" s="63" t="s">
        <v>95</v>
      </c>
      <c r="B43" s="82"/>
      <c r="C43" s="15"/>
      <c r="D43" s="15"/>
      <c r="E43" s="15"/>
      <c r="F43" s="15"/>
      <c r="G43" s="15"/>
      <c r="H43" s="15"/>
      <c r="I43" s="19"/>
      <c r="J43" s="19"/>
      <c r="K43" s="19"/>
      <c r="L43" s="19"/>
      <c r="M43" s="19"/>
      <c r="N43" s="15"/>
    </row>
    <row r="44" spans="1:14" s="26" customFormat="1" x14ac:dyDescent="0.2">
      <c r="A44" s="48">
        <v>2018</v>
      </c>
      <c r="B44" s="77"/>
      <c r="C44" s="120"/>
      <c r="D44" s="123"/>
      <c r="E44" s="120"/>
      <c r="F44" s="124"/>
      <c r="G44" s="66"/>
      <c r="H44" s="120"/>
      <c r="I44" s="19"/>
      <c r="J44" s="19"/>
      <c r="K44" s="19"/>
      <c r="L44" s="19"/>
      <c r="M44" s="19"/>
      <c r="N44" s="15"/>
    </row>
    <row r="45" spans="1:14" s="26" customFormat="1" x14ac:dyDescent="0.2">
      <c r="A45" s="54" t="s">
        <v>45</v>
      </c>
      <c r="B45" s="82"/>
      <c r="C45" s="121">
        <v>130</v>
      </c>
      <c r="D45" s="131">
        <v>6500000</v>
      </c>
      <c r="E45" s="121">
        <v>130</v>
      </c>
      <c r="F45" s="132">
        <v>0.64200000000000002</v>
      </c>
      <c r="G45" s="133">
        <v>3000</v>
      </c>
      <c r="H45" s="139">
        <v>0.95</v>
      </c>
      <c r="I45" s="19"/>
      <c r="J45" s="19"/>
      <c r="K45" s="19"/>
      <c r="L45" s="19"/>
      <c r="M45" s="19"/>
      <c r="N45" s="15"/>
    </row>
    <row r="46" spans="1:14" s="26" customFormat="1" x14ac:dyDescent="0.2">
      <c r="A46" s="19"/>
      <c r="B46" s="83"/>
      <c r="C46" s="120"/>
      <c r="D46" s="123"/>
      <c r="E46" s="120"/>
      <c r="F46" s="124"/>
      <c r="G46" s="66"/>
      <c r="H46" s="120"/>
      <c r="I46" s="19"/>
      <c r="J46" s="19"/>
      <c r="K46" s="19"/>
      <c r="L46" s="19"/>
      <c r="M46" s="19"/>
      <c r="N46" s="15"/>
    </row>
    <row r="47" spans="1:14" s="26" customFormat="1" x14ac:dyDescent="0.2">
      <c r="A47" s="48">
        <v>2017</v>
      </c>
      <c r="B47" s="77"/>
      <c r="C47" s="120"/>
      <c r="D47" s="123"/>
      <c r="E47" s="120"/>
      <c r="F47" s="124"/>
      <c r="G47" s="66"/>
      <c r="H47" s="120"/>
      <c r="I47" s="19"/>
      <c r="J47" s="19"/>
      <c r="K47" s="19"/>
      <c r="L47" s="19"/>
      <c r="M47" s="19"/>
      <c r="N47" s="15"/>
    </row>
    <row r="48" spans="1:14" s="26" customFormat="1" x14ac:dyDescent="0.2">
      <c r="A48" s="54" t="s">
        <v>45</v>
      </c>
      <c r="B48" s="82"/>
      <c r="C48" s="121">
        <v>125</v>
      </c>
      <c r="D48" s="131">
        <v>6000000</v>
      </c>
      <c r="E48" s="121">
        <v>125</v>
      </c>
      <c r="F48" s="132">
        <v>0.63800000000000001</v>
      </c>
      <c r="G48" s="133">
        <v>3000</v>
      </c>
      <c r="H48" s="139">
        <v>0.93</v>
      </c>
      <c r="I48" s="19"/>
      <c r="J48" s="19"/>
      <c r="K48" s="19"/>
      <c r="L48" s="19"/>
      <c r="M48" s="19"/>
      <c r="N48" s="15"/>
    </row>
    <row r="49" spans="1:14" s="26" customFormat="1" x14ac:dyDescent="0.2">
      <c r="A49" s="19" t="s">
        <v>46</v>
      </c>
      <c r="B49" s="82"/>
      <c r="C49" s="122">
        <v>120</v>
      </c>
      <c r="D49" s="134">
        <v>6041161</v>
      </c>
      <c r="E49" s="122">
        <v>120</v>
      </c>
      <c r="F49" s="135">
        <v>0.64200000000000002</v>
      </c>
      <c r="G49" s="136">
        <v>2479</v>
      </c>
      <c r="H49" s="140">
        <v>0.95</v>
      </c>
      <c r="I49" s="19"/>
      <c r="J49" s="19"/>
      <c r="K49" s="19"/>
      <c r="L49" s="19"/>
      <c r="M49" s="19"/>
      <c r="N49" s="15"/>
    </row>
    <row r="50" spans="1:14" s="26" customFormat="1" x14ac:dyDescent="0.2">
      <c r="A50" s="19"/>
      <c r="B50" s="82"/>
      <c r="C50" s="120"/>
      <c r="D50" s="123"/>
      <c r="E50" s="120"/>
      <c r="F50" s="124"/>
      <c r="G50" s="66"/>
      <c r="H50" s="120"/>
      <c r="I50" s="19"/>
      <c r="J50" s="19"/>
      <c r="K50" s="19"/>
      <c r="L50" s="19"/>
      <c r="M50" s="19"/>
      <c r="N50" s="15"/>
    </row>
    <row r="51" spans="1:14" s="26" customFormat="1" x14ac:dyDescent="0.2">
      <c r="A51" s="48">
        <v>2016</v>
      </c>
      <c r="B51" s="82"/>
      <c r="C51" s="120"/>
      <c r="D51" s="123"/>
      <c r="E51" s="120"/>
      <c r="F51" s="124"/>
      <c r="G51" s="66"/>
      <c r="H51" s="120"/>
      <c r="I51" s="19"/>
      <c r="J51" s="19"/>
      <c r="K51" s="19"/>
      <c r="L51" s="19"/>
      <c r="M51" s="19"/>
      <c r="N51" s="15"/>
    </row>
    <row r="52" spans="1:14" s="26" customFormat="1" x14ac:dyDescent="0.2">
      <c r="A52" s="54" t="s">
        <v>45</v>
      </c>
      <c r="B52" s="77"/>
      <c r="C52" s="121">
        <v>125</v>
      </c>
      <c r="D52" s="131">
        <v>5500000</v>
      </c>
      <c r="E52" s="121">
        <v>125</v>
      </c>
      <c r="F52" s="132">
        <v>0.62</v>
      </c>
      <c r="G52" s="133">
        <v>3000</v>
      </c>
      <c r="H52" s="139">
        <v>0.9</v>
      </c>
      <c r="I52" s="19"/>
      <c r="J52" s="19"/>
      <c r="K52" s="19"/>
      <c r="L52" s="19"/>
      <c r="M52" s="19"/>
      <c r="N52" s="15"/>
    </row>
    <row r="53" spans="1:14" s="26" customFormat="1" x14ac:dyDescent="0.2">
      <c r="A53" s="19" t="s">
        <v>46</v>
      </c>
      <c r="B53" s="78"/>
      <c r="C53" s="122">
        <v>105</v>
      </c>
      <c r="D53" s="134">
        <v>5725667</v>
      </c>
      <c r="E53" s="122">
        <v>105</v>
      </c>
      <c r="F53" s="135">
        <v>0.63800000000000001</v>
      </c>
      <c r="G53" s="136">
        <v>2301</v>
      </c>
      <c r="H53" s="140">
        <v>0.92</v>
      </c>
      <c r="I53" s="19"/>
      <c r="J53" s="19"/>
      <c r="K53" s="19"/>
      <c r="L53" s="19"/>
      <c r="M53" s="19"/>
      <c r="N53" s="15"/>
    </row>
    <row r="54" spans="1:14" s="26" customFormat="1" x14ac:dyDescent="0.2">
      <c r="A54" s="19"/>
      <c r="B54" s="82"/>
      <c r="C54" s="120"/>
      <c r="D54" s="123"/>
      <c r="E54" s="120"/>
      <c r="F54" s="124"/>
      <c r="G54" s="66"/>
      <c r="H54" s="120"/>
      <c r="I54" s="19"/>
      <c r="J54" s="19"/>
      <c r="K54" s="19"/>
      <c r="L54" s="19"/>
      <c r="M54" s="19"/>
      <c r="N54" s="15"/>
    </row>
    <row r="55" spans="1:14" s="26" customFormat="1" x14ac:dyDescent="0.2">
      <c r="A55" s="48">
        <v>2015</v>
      </c>
      <c r="B55" s="82"/>
      <c r="C55" s="120"/>
      <c r="D55" s="123"/>
      <c r="E55" s="120"/>
      <c r="F55" s="124"/>
      <c r="G55" s="66"/>
      <c r="H55" s="120"/>
      <c r="I55" s="19"/>
      <c r="J55" s="19"/>
      <c r="K55" s="19"/>
      <c r="L55" s="19"/>
      <c r="M55" s="19"/>
      <c r="N55" s="15"/>
    </row>
    <row r="56" spans="1:14" s="26" customFormat="1" x14ac:dyDescent="0.2">
      <c r="A56" s="54" t="s">
        <v>45</v>
      </c>
      <c r="B56" s="78"/>
      <c r="C56" s="121">
        <v>100</v>
      </c>
      <c r="D56" s="131">
        <v>5000000</v>
      </c>
      <c r="E56" s="121">
        <v>100</v>
      </c>
      <c r="F56" s="132">
        <v>0.61</v>
      </c>
      <c r="G56" s="133">
        <v>2500</v>
      </c>
      <c r="H56" s="139">
        <v>0.9</v>
      </c>
      <c r="I56" s="19"/>
      <c r="J56" s="19"/>
      <c r="K56" s="19"/>
      <c r="L56" s="19"/>
      <c r="M56" s="19"/>
      <c r="N56" s="15"/>
    </row>
    <row r="57" spans="1:14" s="26" customFormat="1" x14ac:dyDescent="0.2">
      <c r="A57" s="19" t="s">
        <v>46</v>
      </c>
      <c r="B57" s="77"/>
      <c r="C57" s="122">
        <v>100</v>
      </c>
      <c r="D57" s="134">
        <v>5255487</v>
      </c>
      <c r="E57" s="122">
        <v>100</v>
      </c>
      <c r="F57" s="135">
        <v>0.62</v>
      </c>
      <c r="G57" s="136">
        <v>3164</v>
      </c>
      <c r="H57" s="140">
        <v>0.85</v>
      </c>
      <c r="I57" s="19"/>
      <c r="J57" s="19"/>
      <c r="K57" s="19"/>
      <c r="L57" s="19"/>
      <c r="M57" s="19"/>
      <c r="N57" s="15"/>
    </row>
    <row r="58" spans="1:14" s="26" customFormat="1" x14ac:dyDescent="0.2">
      <c r="A58" s="19"/>
      <c r="B58" s="82"/>
      <c r="C58" s="120"/>
      <c r="D58" s="123"/>
      <c r="E58" s="120"/>
      <c r="F58" s="124"/>
      <c r="G58" s="66"/>
      <c r="H58" s="120"/>
      <c r="I58" s="19"/>
      <c r="J58" s="19"/>
      <c r="K58" s="19"/>
      <c r="L58" s="19"/>
      <c r="M58" s="19"/>
      <c r="N58" s="15"/>
    </row>
    <row r="59" spans="1:14" s="26" customFormat="1" x14ac:dyDescent="0.2">
      <c r="A59" s="48">
        <v>2014</v>
      </c>
      <c r="B59" s="83"/>
      <c r="C59" s="120"/>
      <c r="D59" s="123"/>
      <c r="E59" s="120"/>
      <c r="F59" s="124"/>
      <c r="G59" s="66"/>
      <c r="H59" s="120"/>
      <c r="I59" s="19"/>
      <c r="J59" s="19"/>
      <c r="K59" s="19"/>
      <c r="L59" s="19"/>
      <c r="M59" s="19"/>
      <c r="N59" s="15"/>
    </row>
    <row r="60" spans="1:14" s="26" customFormat="1" x14ac:dyDescent="0.2">
      <c r="A60" s="54" t="s">
        <v>45</v>
      </c>
      <c r="B60" s="77"/>
      <c r="C60" s="121">
        <v>100</v>
      </c>
      <c r="D60" s="131">
        <v>4500000</v>
      </c>
      <c r="E60" s="121">
        <v>100</v>
      </c>
      <c r="F60" s="132">
        <v>0.57999999999999996</v>
      </c>
      <c r="G60" s="133">
        <v>3000</v>
      </c>
      <c r="H60" s="121" t="s">
        <v>6</v>
      </c>
      <c r="I60" s="19"/>
      <c r="J60" s="19"/>
      <c r="K60" s="19"/>
      <c r="L60" s="19"/>
      <c r="M60" s="19"/>
      <c r="N60" s="15"/>
    </row>
    <row r="61" spans="1:14" s="26" customFormat="1" x14ac:dyDescent="0.2">
      <c r="A61" s="19" t="s">
        <v>46</v>
      </c>
      <c r="B61" s="82"/>
      <c r="C61" s="122">
        <v>80</v>
      </c>
      <c r="D61" s="134">
        <v>4711244</v>
      </c>
      <c r="E61" s="122">
        <v>80</v>
      </c>
      <c r="F61" s="135">
        <v>0.61</v>
      </c>
      <c r="G61" s="136">
        <v>2196</v>
      </c>
      <c r="H61" s="122" t="s">
        <v>6</v>
      </c>
      <c r="I61" s="19"/>
      <c r="J61" s="19"/>
      <c r="K61" s="19"/>
      <c r="L61" s="19"/>
      <c r="M61" s="19"/>
      <c r="N61" s="15"/>
    </row>
    <row r="62" spans="1:14" s="26" customFormat="1" x14ac:dyDescent="0.2">
      <c r="A62" s="126"/>
      <c r="B62" s="82"/>
      <c r="C62" s="126"/>
      <c r="D62" s="123"/>
      <c r="E62" s="126"/>
      <c r="F62" s="124"/>
      <c r="G62" s="66"/>
      <c r="H62" s="126"/>
      <c r="I62" s="126"/>
      <c r="J62" s="126"/>
      <c r="K62" s="126"/>
      <c r="L62" s="126"/>
      <c r="M62" s="126"/>
      <c r="N62" s="15"/>
    </row>
    <row r="63" spans="1:14" s="26" customFormat="1" x14ac:dyDescent="0.2">
      <c r="A63" s="5">
        <v>2013</v>
      </c>
      <c r="B63" s="83"/>
      <c r="C63" s="15"/>
      <c r="D63" s="15"/>
      <c r="E63" s="15"/>
      <c r="F63" s="15"/>
      <c r="G63" s="15"/>
      <c r="H63" s="15"/>
      <c r="I63" s="19"/>
      <c r="J63" s="19"/>
      <c r="K63" s="19"/>
      <c r="L63" s="19"/>
      <c r="M63" s="19"/>
      <c r="N63" s="15"/>
    </row>
    <row r="64" spans="1:14" s="26" customFormat="1" x14ac:dyDescent="0.2">
      <c r="A64" s="54" t="s">
        <v>45</v>
      </c>
      <c r="B64" s="126"/>
      <c r="C64" s="121">
        <v>5</v>
      </c>
      <c r="D64" s="131">
        <v>4000000</v>
      </c>
      <c r="E64" s="121" t="s">
        <v>6</v>
      </c>
      <c r="F64" s="132">
        <v>0.56399999999999995</v>
      </c>
      <c r="G64" s="133">
        <v>2500</v>
      </c>
      <c r="H64" s="121" t="s">
        <v>6</v>
      </c>
      <c r="I64" s="19"/>
      <c r="J64" s="19"/>
      <c r="K64" s="19"/>
      <c r="L64" s="19"/>
      <c r="M64" s="19"/>
      <c r="N64" s="15"/>
    </row>
    <row r="65" spans="1:14" s="26" customFormat="1" x14ac:dyDescent="0.2">
      <c r="A65" s="19" t="s">
        <v>46</v>
      </c>
      <c r="B65" s="128"/>
      <c r="C65" s="122">
        <v>5</v>
      </c>
      <c r="D65" s="134">
        <v>4139417</v>
      </c>
      <c r="E65" s="122" t="s">
        <v>6</v>
      </c>
      <c r="F65" s="135">
        <v>0.57999999999999996</v>
      </c>
      <c r="G65" s="136">
        <v>2926</v>
      </c>
      <c r="H65" s="122" t="s">
        <v>6</v>
      </c>
      <c r="I65" s="19"/>
      <c r="J65" s="19"/>
      <c r="K65" s="19"/>
      <c r="L65" s="19"/>
      <c r="M65" s="19"/>
      <c r="N65" s="15"/>
    </row>
    <row r="66" spans="1:14" s="26" customFormat="1" x14ac:dyDescent="0.2">
      <c r="A66" s="19"/>
      <c r="B66" s="82"/>
      <c r="C66" s="15"/>
      <c r="D66" s="15"/>
      <c r="E66" s="15"/>
      <c r="F66" s="15"/>
      <c r="G66" s="15"/>
      <c r="H66" s="15"/>
      <c r="I66" s="19"/>
      <c r="J66" s="19"/>
      <c r="K66" s="19"/>
      <c r="L66" s="19"/>
      <c r="M66" s="19"/>
      <c r="N66" s="15"/>
    </row>
    <row r="67" spans="1:14" x14ac:dyDescent="0.2">
      <c r="A67" s="63" t="s">
        <v>70</v>
      </c>
      <c r="B67" s="83"/>
      <c r="C67" s="15"/>
      <c r="D67" s="75"/>
      <c r="E67" s="15"/>
      <c r="F67" s="76"/>
      <c r="G67" s="15"/>
      <c r="H67" s="15"/>
    </row>
    <row r="68" spans="1:14" ht="89.25" x14ac:dyDescent="0.2">
      <c r="A68" s="95" t="s">
        <v>103</v>
      </c>
      <c r="B68" s="77"/>
      <c r="C68" s="109" t="s">
        <v>5</v>
      </c>
      <c r="D68" s="109" t="s">
        <v>59</v>
      </c>
      <c r="E68" s="109" t="s">
        <v>5</v>
      </c>
      <c r="F68" s="109" t="s">
        <v>128</v>
      </c>
      <c r="G68" s="109" t="s">
        <v>5</v>
      </c>
      <c r="H68" s="109" t="s">
        <v>5</v>
      </c>
    </row>
    <row r="69" spans="1:14" x14ac:dyDescent="0.2">
      <c r="B69" s="18"/>
    </row>
    <row r="70" spans="1:14" x14ac:dyDescent="0.2">
      <c r="B70" s="18"/>
    </row>
    <row r="71" spans="1:14" x14ac:dyDescent="0.2">
      <c r="B71" s="18"/>
    </row>
    <row r="72" spans="1:14" x14ac:dyDescent="0.2">
      <c r="B72" s="48"/>
    </row>
    <row r="73" spans="1:14" x14ac:dyDescent="0.2">
      <c r="B73" s="19"/>
    </row>
    <row r="74" spans="1:14" x14ac:dyDescent="0.2">
      <c r="B74" s="18"/>
    </row>
    <row r="75" spans="1:14" x14ac:dyDescent="0.2">
      <c r="B75" s="18"/>
    </row>
    <row r="76" spans="1:14" x14ac:dyDescent="0.2">
      <c r="B76" s="1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scale="70" fitToWidth="0" orientation="portrait" r:id="rId1"/>
  <headerFooter>
    <oddHeader>&amp;C&amp;"Arial,Bold"&amp;14&amp;UExample - Performance Measures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D69:D198 D6 C9:H10</xm:sqref>
        </x14:dataValidation>
        <x14:dataValidation type="list" allowBlank="1" showInputMessage="1" showErrorMessage="1">
          <x14:formula1>
            <xm:f>'Drop Down Menus'!$E$4:$E$5</xm:f>
          </x14:formula1>
          <xm:sqref>B81 B85 B9 B14 B31:B34</xm:sqref>
        </x14:dataValidation>
        <x14:dataValidation type="list" allowBlank="1" showInputMessage="1" showErrorMessage="1">
          <x14:formula1>
            <xm:f>'Drop Down Menus'!$G$2:$G$6</xm:f>
          </x14:formula1>
          <xm:sqref>C6 C69:C415 C12:H13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G5" sqref="G5"/>
    </sheetView>
  </sheetViews>
  <sheetFormatPr defaultRowHeight="12.75" x14ac:dyDescent="0.2"/>
  <cols>
    <col min="7" max="7" width="29.140625" bestFit="1" customWidth="1"/>
  </cols>
  <sheetData>
    <row r="1" spans="3:7" x14ac:dyDescent="0.2">
      <c r="G1" s="46" t="s">
        <v>51</v>
      </c>
    </row>
    <row r="2" spans="3:7" x14ac:dyDescent="0.2">
      <c r="G2" t="s">
        <v>110</v>
      </c>
    </row>
    <row r="3" spans="3:7" x14ac:dyDescent="0.2">
      <c r="C3" s="46" t="s">
        <v>53</v>
      </c>
      <c r="E3" s="46" t="s">
        <v>52</v>
      </c>
      <c r="G3" t="s">
        <v>112</v>
      </c>
    </row>
    <row r="4" spans="3:7" x14ac:dyDescent="0.2">
      <c r="C4" t="s">
        <v>1</v>
      </c>
      <c r="E4" t="s">
        <v>1</v>
      </c>
      <c r="G4" t="s">
        <v>111</v>
      </c>
    </row>
    <row r="5" spans="3:7" x14ac:dyDescent="0.2">
      <c r="C5" t="s">
        <v>2</v>
      </c>
      <c r="E5" t="s">
        <v>2</v>
      </c>
      <c r="G5" t="s">
        <v>115</v>
      </c>
    </row>
    <row r="6" spans="3:7" x14ac:dyDescent="0.2">
      <c r="C6" t="s">
        <v>49</v>
      </c>
      <c r="G6" t="s">
        <v>116</v>
      </c>
    </row>
    <row r="7" spans="3:7" x14ac:dyDescent="0.2">
      <c r="E7" t="s">
        <v>1</v>
      </c>
    </row>
    <row r="8" spans="3:7" x14ac:dyDescent="0.2">
      <c r="E8" t="s">
        <v>2</v>
      </c>
      <c r="G8" t="s">
        <v>50</v>
      </c>
    </row>
    <row r="9" spans="3:7" x14ac:dyDescent="0.2">
      <c r="E9" t="s">
        <v>49</v>
      </c>
      <c r="G9" t="s">
        <v>48</v>
      </c>
    </row>
    <row r="10" spans="3:7" x14ac:dyDescent="0.2">
      <c r="G10" t="s">
        <v>47</v>
      </c>
    </row>
    <row r="11" spans="3:7" x14ac:dyDescent="0.2">
      <c r="G1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43" style="59" customWidth="1"/>
    <col min="2" max="2" width="0.85546875" style="26" customWidth="1"/>
    <col min="3" max="3" width="47.28515625" style="59" customWidth="1"/>
    <col min="4" max="4" width="46.85546875" style="59" customWidth="1"/>
    <col min="5" max="6" width="47.28515625" style="59" customWidth="1"/>
    <col min="7" max="7" width="12.28515625" style="59" customWidth="1"/>
    <col min="8" max="9" width="12.42578125" style="59" customWidth="1"/>
    <col min="10" max="10" width="10.28515625" style="59" customWidth="1"/>
    <col min="11" max="11" width="7.7109375" style="59" customWidth="1"/>
    <col min="12" max="12" width="13" style="59" customWidth="1"/>
    <col min="13" max="13" width="2.140625" style="59" customWidth="1"/>
    <col min="14" max="14" width="14.28515625" style="59" customWidth="1"/>
    <col min="15" max="15" width="10.28515625" style="59" customWidth="1"/>
    <col min="16" max="16" width="9.85546875" style="59" customWidth="1"/>
    <col min="17" max="17" width="12.140625" style="59" customWidth="1"/>
    <col min="18" max="18" width="2.140625" style="59" customWidth="1"/>
    <col min="19" max="19" width="11.42578125" style="59" customWidth="1"/>
    <col min="20" max="20" width="12" style="59" customWidth="1"/>
    <col min="21" max="21" width="12.7109375" style="59" customWidth="1"/>
    <col min="22" max="22" width="11" style="59" customWidth="1"/>
    <col min="23" max="23" width="23.5703125" style="59" customWidth="1"/>
    <col min="24" max="24" width="9.140625" style="59" collapsed="1"/>
    <col min="25" max="16384" width="9.140625" style="59"/>
  </cols>
  <sheetData>
    <row r="1" spans="1:22" x14ac:dyDescent="0.2">
      <c r="A1" s="4" t="s">
        <v>64</v>
      </c>
      <c r="B1" s="29"/>
      <c r="D1" s="58"/>
      <c r="E1" s="47"/>
      <c r="F1" s="47"/>
      <c r="G1" s="47"/>
      <c r="H1" s="47"/>
      <c r="I1" s="29"/>
      <c r="J1" s="13"/>
      <c r="K1" s="29"/>
      <c r="L1" s="47"/>
      <c r="M1" s="47"/>
      <c r="N1" s="47"/>
      <c r="O1" s="47"/>
      <c r="P1" s="47"/>
      <c r="Q1" s="47"/>
      <c r="R1" s="47"/>
      <c r="S1" s="47"/>
      <c r="T1" s="47"/>
      <c r="U1" s="47"/>
      <c r="V1" s="13"/>
    </row>
    <row r="2" spans="1:22" x14ac:dyDescent="0.2">
      <c r="A2" s="58"/>
      <c r="B2" s="15"/>
      <c r="D2" s="58"/>
      <c r="E2" s="47"/>
      <c r="F2" s="47"/>
      <c r="G2" s="47"/>
      <c r="H2" s="47"/>
      <c r="I2" s="29"/>
      <c r="J2" s="13"/>
      <c r="K2" s="29"/>
      <c r="L2" s="47"/>
      <c r="M2" s="47"/>
      <c r="N2" s="47"/>
      <c r="O2" s="47"/>
      <c r="P2" s="47"/>
      <c r="Q2" s="47"/>
      <c r="R2" s="47"/>
      <c r="S2" s="47"/>
      <c r="T2" s="47"/>
      <c r="U2" s="47"/>
      <c r="V2" s="13"/>
    </row>
    <row r="3" spans="1:22" x14ac:dyDescent="0.2">
      <c r="A3" s="4" t="s">
        <v>65</v>
      </c>
      <c r="B3" s="29"/>
      <c r="D3" s="58"/>
      <c r="I3" s="58"/>
      <c r="J3" s="58"/>
      <c r="K3" s="58"/>
      <c r="V3" s="58"/>
    </row>
    <row r="4" spans="1:22" x14ac:dyDescent="0.2">
      <c r="A4" s="97"/>
      <c r="B4" s="84"/>
      <c r="C4" s="12"/>
      <c r="D4" s="15"/>
      <c r="E4" s="17"/>
      <c r="I4" s="58"/>
      <c r="J4" s="58"/>
      <c r="K4" s="58"/>
      <c r="V4" s="58"/>
    </row>
    <row r="5" spans="1:22" x14ac:dyDescent="0.2">
      <c r="A5" s="48" t="s">
        <v>13</v>
      </c>
      <c r="B5" s="78"/>
      <c r="C5" s="104"/>
      <c r="D5" s="104"/>
      <c r="E5" s="104"/>
      <c r="F5" s="104"/>
      <c r="I5" s="58"/>
      <c r="J5" s="58"/>
      <c r="K5" s="58"/>
      <c r="V5" s="58"/>
    </row>
    <row r="6" spans="1:22" x14ac:dyDescent="0.2">
      <c r="A6" s="48"/>
      <c r="B6" s="78"/>
      <c r="C6" s="104"/>
      <c r="D6" s="104"/>
      <c r="E6" s="104"/>
      <c r="F6" s="104"/>
      <c r="I6" s="58"/>
      <c r="J6" s="58"/>
      <c r="K6" s="58"/>
      <c r="V6" s="58"/>
    </row>
    <row r="7" spans="1:22" x14ac:dyDescent="0.2">
      <c r="A7" s="5" t="s">
        <v>12</v>
      </c>
      <c r="B7" s="80"/>
      <c r="C7" s="104"/>
      <c r="D7" s="104"/>
      <c r="E7" s="104"/>
      <c r="F7" s="104"/>
    </row>
    <row r="8" spans="1:22" s="26" customFormat="1" x14ac:dyDescent="0.2">
      <c r="A8" s="1"/>
      <c r="B8" s="81"/>
      <c r="C8" s="104"/>
      <c r="D8" s="104"/>
      <c r="E8" s="104"/>
      <c r="F8" s="104"/>
    </row>
    <row r="9" spans="1:22" s="58" customFormat="1" x14ac:dyDescent="0.2">
      <c r="A9" s="48" t="s">
        <v>11</v>
      </c>
      <c r="B9" s="78"/>
      <c r="C9" s="105"/>
      <c r="D9" s="105"/>
      <c r="E9" s="105"/>
      <c r="F9" s="105"/>
    </row>
    <row r="10" spans="1:22" s="58" customFormat="1" x14ac:dyDescent="0.2">
      <c r="A10" s="95" t="s">
        <v>4</v>
      </c>
      <c r="B10" s="77"/>
      <c r="C10" s="106"/>
      <c r="D10" s="106"/>
      <c r="E10" s="106"/>
      <c r="F10" s="106"/>
    </row>
    <row r="11" spans="1:22" s="58" customFormat="1" x14ac:dyDescent="0.2">
      <c r="A11" s="18" t="s">
        <v>3</v>
      </c>
      <c r="B11" s="82"/>
      <c r="C11" s="104"/>
      <c r="D11" s="104"/>
      <c r="E11" s="104"/>
      <c r="F11" s="104"/>
    </row>
    <row r="12" spans="1:22" s="58" customFormat="1" x14ac:dyDescent="0.2">
      <c r="A12" s="35" t="s">
        <v>8</v>
      </c>
      <c r="B12" s="82"/>
      <c r="C12" s="106"/>
      <c r="D12" s="106"/>
      <c r="E12" s="106"/>
      <c r="F12" s="106"/>
    </row>
    <row r="13" spans="1:22" s="15" customFormat="1" x14ac:dyDescent="0.2">
      <c r="A13" s="18"/>
      <c r="B13" s="82"/>
      <c r="C13" s="104"/>
      <c r="D13" s="104"/>
      <c r="E13" s="104"/>
      <c r="F13" s="104"/>
    </row>
    <row r="14" spans="1:22" s="58" customFormat="1" x14ac:dyDescent="0.2">
      <c r="A14" s="48" t="s">
        <v>33</v>
      </c>
      <c r="B14" s="78"/>
      <c r="C14" s="105"/>
      <c r="D14" s="105"/>
      <c r="E14" s="105"/>
      <c r="F14" s="105"/>
    </row>
    <row r="15" spans="1:22" s="58" customFormat="1" x14ac:dyDescent="0.2">
      <c r="A15" s="95" t="s">
        <v>4</v>
      </c>
      <c r="B15" s="77"/>
      <c r="C15" s="106"/>
      <c r="D15" s="106"/>
      <c r="E15" s="106"/>
      <c r="F15" s="106"/>
    </row>
    <row r="16" spans="1:22" s="58" customFormat="1" x14ac:dyDescent="0.2">
      <c r="A16" s="18" t="s">
        <v>3</v>
      </c>
      <c r="B16" s="82"/>
      <c r="C16" s="104"/>
      <c r="D16" s="104"/>
      <c r="E16" s="104"/>
      <c r="F16" s="104"/>
    </row>
    <row r="17" spans="1:6" s="58" customFormat="1" x14ac:dyDescent="0.2">
      <c r="A17" s="35" t="s">
        <v>8</v>
      </c>
      <c r="B17" s="82"/>
      <c r="C17" s="106"/>
      <c r="D17" s="106"/>
      <c r="E17" s="106"/>
      <c r="F17" s="106"/>
    </row>
    <row r="18" spans="1:6" s="15" customFormat="1" x14ac:dyDescent="0.2">
      <c r="A18" s="18"/>
      <c r="B18" s="82"/>
      <c r="C18" s="104"/>
      <c r="D18" s="104"/>
      <c r="E18" s="104"/>
      <c r="F18" s="104"/>
    </row>
    <row r="19" spans="1:6" s="58" customFormat="1" x14ac:dyDescent="0.2">
      <c r="A19" s="48" t="s">
        <v>32</v>
      </c>
      <c r="B19" s="78"/>
      <c r="C19" s="105"/>
      <c r="D19" s="105"/>
      <c r="E19" s="105"/>
      <c r="F19" s="105"/>
    </row>
    <row r="20" spans="1:6" s="58" customFormat="1" x14ac:dyDescent="0.2">
      <c r="A20" s="95" t="s">
        <v>4</v>
      </c>
      <c r="B20" s="77"/>
      <c r="C20" s="106"/>
      <c r="D20" s="106"/>
      <c r="E20" s="106"/>
      <c r="F20" s="106"/>
    </row>
    <row r="21" spans="1:6" s="58" customFormat="1" x14ac:dyDescent="0.2">
      <c r="A21" s="18" t="s">
        <v>3</v>
      </c>
      <c r="B21" s="82"/>
      <c r="C21" s="104"/>
      <c r="D21" s="104"/>
      <c r="E21" s="104"/>
      <c r="F21" s="104"/>
    </row>
    <row r="22" spans="1:6" s="58" customFormat="1" x14ac:dyDescent="0.2">
      <c r="A22" s="35" t="s">
        <v>8</v>
      </c>
      <c r="B22" s="82"/>
      <c r="C22" s="106"/>
      <c r="D22" s="106"/>
      <c r="E22" s="106"/>
      <c r="F22" s="106"/>
    </row>
    <row r="23" spans="1:6" s="58" customFormat="1" x14ac:dyDescent="0.2">
      <c r="A23" s="18"/>
      <c r="B23" s="82"/>
      <c r="C23" s="104"/>
      <c r="D23" s="104"/>
      <c r="E23" s="104"/>
      <c r="F23" s="104"/>
    </row>
    <row r="24" spans="1:6" s="58" customFormat="1" x14ac:dyDescent="0.2">
      <c r="A24" s="48" t="s">
        <v>81</v>
      </c>
      <c r="B24" s="78"/>
      <c r="C24" s="104"/>
      <c r="D24" s="104"/>
      <c r="E24" s="104"/>
      <c r="F24" s="104"/>
    </row>
    <row r="25" spans="1:6" s="58" customFormat="1" x14ac:dyDescent="0.2">
      <c r="A25" s="51" t="s">
        <v>84</v>
      </c>
      <c r="B25" s="83"/>
      <c r="C25" s="104"/>
      <c r="D25" s="104"/>
      <c r="E25" s="104"/>
      <c r="F25" s="104"/>
    </row>
    <row r="26" spans="1:6" s="58" customFormat="1" x14ac:dyDescent="0.2">
      <c r="A26" s="95" t="s">
        <v>4</v>
      </c>
      <c r="B26" s="77"/>
      <c r="C26" s="106"/>
      <c r="D26" s="106"/>
      <c r="E26" s="106"/>
      <c r="F26" s="106"/>
    </row>
    <row r="27" spans="1:6" s="58" customFormat="1" x14ac:dyDescent="0.2">
      <c r="A27" s="18" t="s">
        <v>3</v>
      </c>
      <c r="B27" s="82"/>
      <c r="C27" s="104"/>
      <c r="D27" s="104"/>
      <c r="E27" s="104"/>
      <c r="F27" s="104"/>
    </row>
    <row r="28" spans="1:6" s="58" customFormat="1" x14ac:dyDescent="0.2">
      <c r="A28" s="35" t="s">
        <v>8</v>
      </c>
      <c r="B28" s="82"/>
      <c r="C28" s="106"/>
      <c r="D28" s="106"/>
      <c r="E28" s="106"/>
      <c r="F28" s="106"/>
    </row>
    <row r="29" spans="1:6" s="58" customFormat="1" x14ac:dyDescent="0.2">
      <c r="A29" s="51" t="s">
        <v>83</v>
      </c>
      <c r="B29" s="83"/>
      <c r="C29" s="104"/>
      <c r="D29" s="104"/>
      <c r="E29" s="104"/>
      <c r="F29" s="104"/>
    </row>
    <row r="30" spans="1:6" s="58" customFormat="1" x14ac:dyDescent="0.2">
      <c r="A30" s="95" t="s">
        <v>4</v>
      </c>
      <c r="B30" s="77"/>
      <c r="C30" s="106"/>
      <c r="D30" s="106"/>
      <c r="E30" s="106"/>
      <c r="F30" s="106"/>
    </row>
    <row r="31" spans="1:6" s="58" customFormat="1" x14ac:dyDescent="0.2">
      <c r="A31" s="18" t="s">
        <v>3</v>
      </c>
      <c r="B31" s="82"/>
      <c r="C31" s="104"/>
      <c r="D31" s="104"/>
      <c r="E31" s="104"/>
      <c r="F31" s="104"/>
    </row>
    <row r="32" spans="1:6" s="58" customFormat="1" x14ac:dyDescent="0.2">
      <c r="A32" s="35" t="s">
        <v>8</v>
      </c>
      <c r="B32" s="82"/>
      <c r="C32" s="106"/>
      <c r="D32" s="106"/>
      <c r="E32" s="106"/>
      <c r="F32" s="106"/>
    </row>
    <row r="33" spans="1:6" s="58" customFormat="1" x14ac:dyDescent="0.2">
      <c r="A33" s="51" t="s">
        <v>82</v>
      </c>
      <c r="B33" s="83"/>
      <c r="C33" s="104"/>
      <c r="D33" s="104"/>
      <c r="E33" s="104"/>
      <c r="F33" s="104"/>
    </row>
    <row r="34" spans="1:6" s="58" customFormat="1" x14ac:dyDescent="0.2">
      <c r="A34" s="95" t="s">
        <v>4</v>
      </c>
      <c r="B34" s="77"/>
      <c r="C34" s="106"/>
      <c r="D34" s="106"/>
      <c r="E34" s="106"/>
      <c r="F34" s="106"/>
    </row>
    <row r="35" spans="1:6" s="58" customFormat="1" x14ac:dyDescent="0.2">
      <c r="A35" s="18" t="s">
        <v>3</v>
      </c>
      <c r="B35" s="82"/>
      <c r="C35" s="104"/>
      <c r="D35" s="104"/>
      <c r="E35" s="104"/>
      <c r="F35" s="104"/>
    </row>
    <row r="36" spans="1:6" s="58" customFormat="1" x14ac:dyDescent="0.2">
      <c r="A36" s="35" t="s">
        <v>8</v>
      </c>
      <c r="B36" s="82"/>
      <c r="C36" s="106"/>
      <c r="D36" s="106"/>
      <c r="E36" s="106"/>
      <c r="F36" s="106"/>
    </row>
    <row r="37" spans="1:6" s="58" customFormat="1" x14ac:dyDescent="0.2">
      <c r="A37" s="18"/>
      <c r="B37" s="82"/>
      <c r="C37" s="104"/>
      <c r="D37" s="104"/>
      <c r="E37" s="104"/>
      <c r="F37" s="104"/>
    </row>
    <row r="38" spans="1:6" s="58" customFormat="1" x14ac:dyDescent="0.2">
      <c r="A38" s="48" t="s">
        <v>63</v>
      </c>
      <c r="B38" s="78"/>
      <c r="C38" s="105"/>
      <c r="D38" s="105"/>
      <c r="E38" s="105"/>
      <c r="F38" s="105"/>
    </row>
    <row r="39" spans="1:6" s="58" customFormat="1" x14ac:dyDescent="0.2">
      <c r="A39" s="95" t="s">
        <v>4</v>
      </c>
      <c r="B39" s="77"/>
      <c r="C39" s="107" t="str">
        <f>IFERROR(C34/((C26+C30)/2), "Agency did not have employees in this unit")</f>
        <v>Agency did not have employees in this unit</v>
      </c>
      <c r="D39" s="107" t="str">
        <f>IFERROR(D34/((D26+D30)/2), "Agency did not have employees in this unit")</f>
        <v>Agency did not have employees in this unit</v>
      </c>
      <c r="E39" s="107" t="str">
        <f>IFERROR(E34/((E26+E30)/2), "Agency did not have employees in this unit")</f>
        <v>Agency did not have employees in this unit</v>
      </c>
      <c r="F39" s="107" t="str">
        <f>IFERROR(F34/((F26+F30)/2), "Agency did not have employees in this unit")</f>
        <v>Agency did not have employees in this unit</v>
      </c>
    </row>
    <row r="40" spans="1:6" s="58" customFormat="1" x14ac:dyDescent="0.2">
      <c r="A40" s="18" t="s">
        <v>3</v>
      </c>
      <c r="B40" s="82"/>
      <c r="C40" s="108" t="str">
        <f t="shared" ref="C40:D41" si="0">IFERROR(C35/((C27+C31)/2), "Agency did not have employees in this unit")</f>
        <v>Agency did not have employees in this unit</v>
      </c>
      <c r="D40" s="108" t="str">
        <f t="shared" si="0"/>
        <v>Agency did not have employees in this unit</v>
      </c>
      <c r="E40" s="108" t="str">
        <f t="shared" ref="E40:F40" si="1">IFERROR(E35/((E27+E31)/2), "Agency did not have employees in this unit")</f>
        <v>Agency did not have employees in this unit</v>
      </c>
      <c r="F40" s="108" t="str">
        <f t="shared" si="1"/>
        <v>Agency did not have employees in this unit</v>
      </c>
    </row>
    <row r="41" spans="1:6" s="58" customFormat="1" x14ac:dyDescent="0.2">
      <c r="A41" s="35" t="s">
        <v>8</v>
      </c>
      <c r="B41" s="82"/>
      <c r="C41" s="107" t="str">
        <f t="shared" si="0"/>
        <v>Agency did not have employees in this unit</v>
      </c>
      <c r="D41" s="107" t="str">
        <f t="shared" si="0"/>
        <v>Agency did not have employees in this unit</v>
      </c>
      <c r="E41" s="107" t="str">
        <f t="shared" ref="E41:F41" si="2">IFERROR(E36/((E28+E32)/2), "Agency did not have employees in this unit")</f>
        <v>Agency did not have employees in this unit</v>
      </c>
      <c r="F41" s="107" t="str">
        <f t="shared" si="2"/>
        <v>Agency did not have employees in this unit</v>
      </c>
    </row>
    <row r="42" spans="1:6" s="58" customFormat="1" ht="8.25" hidden="1" customHeight="1" outlineLevel="1" x14ac:dyDescent="0.2">
      <c r="A42" s="96"/>
      <c r="B42" s="77"/>
      <c r="C42" s="108"/>
      <c r="D42" s="108"/>
      <c r="E42" s="108"/>
      <c r="F42" s="108"/>
    </row>
    <row r="43" spans="1:6" s="58" customFormat="1" hidden="1" outlineLevel="1" x14ac:dyDescent="0.2">
      <c r="A43" s="48" t="s">
        <v>85</v>
      </c>
      <c r="B43" s="78"/>
      <c r="C43" s="108"/>
      <c r="D43" s="108"/>
      <c r="E43" s="108"/>
      <c r="F43" s="108"/>
    </row>
    <row r="44" spans="1:6" s="58" customFormat="1" ht="16.5" hidden="1" customHeight="1" outlineLevel="1" x14ac:dyDescent="0.2">
      <c r="A44" s="51" t="s">
        <v>84</v>
      </c>
      <c r="B44" s="83"/>
      <c r="C44" s="108"/>
      <c r="D44" s="108"/>
      <c r="E44" s="108"/>
      <c r="F44" s="108"/>
    </row>
    <row r="45" spans="1:6" s="58" customFormat="1" ht="16.5" hidden="1" customHeight="1" outlineLevel="1" x14ac:dyDescent="0.2">
      <c r="A45" s="95" t="s">
        <v>4</v>
      </c>
      <c r="B45" s="77"/>
      <c r="C45" s="107"/>
      <c r="D45" s="107"/>
      <c r="E45" s="107"/>
      <c r="F45" s="107"/>
    </row>
    <row r="46" spans="1:6" s="58" customFormat="1" ht="16.5" hidden="1" customHeight="1" outlineLevel="1" x14ac:dyDescent="0.2">
      <c r="A46" s="18" t="s">
        <v>3</v>
      </c>
      <c r="B46" s="82"/>
      <c r="C46" s="108"/>
      <c r="D46" s="108"/>
      <c r="E46" s="108"/>
      <c r="F46" s="108"/>
    </row>
    <row r="47" spans="1:6" s="58" customFormat="1" ht="16.5" hidden="1" customHeight="1" outlineLevel="1" x14ac:dyDescent="0.2">
      <c r="A47" s="35" t="s">
        <v>8</v>
      </c>
      <c r="B47" s="82"/>
      <c r="C47" s="107"/>
      <c r="D47" s="107"/>
      <c r="E47" s="107"/>
      <c r="F47" s="107"/>
    </row>
    <row r="48" spans="1:6" s="58" customFormat="1" ht="16.5" hidden="1" customHeight="1" outlineLevel="1" x14ac:dyDescent="0.2">
      <c r="A48" s="51" t="s">
        <v>83</v>
      </c>
      <c r="B48" s="83"/>
      <c r="C48" s="108"/>
      <c r="D48" s="108"/>
      <c r="E48" s="108"/>
      <c r="F48" s="108"/>
    </row>
    <row r="49" spans="1:6" s="58" customFormat="1" ht="16.5" hidden="1" customHeight="1" outlineLevel="1" x14ac:dyDescent="0.2">
      <c r="A49" s="95" t="s">
        <v>4</v>
      </c>
      <c r="B49" s="77"/>
      <c r="C49" s="107"/>
      <c r="D49" s="107"/>
      <c r="E49" s="107"/>
      <c r="F49" s="107"/>
    </row>
    <row r="50" spans="1:6" s="58" customFormat="1" ht="16.5" hidden="1" customHeight="1" outlineLevel="1" x14ac:dyDescent="0.2">
      <c r="A50" s="18" t="s">
        <v>3</v>
      </c>
      <c r="B50" s="82"/>
      <c r="C50" s="108"/>
      <c r="D50" s="108"/>
      <c r="E50" s="108"/>
      <c r="F50" s="108"/>
    </row>
    <row r="51" spans="1:6" s="58" customFormat="1" ht="16.5" hidden="1" customHeight="1" outlineLevel="1" x14ac:dyDescent="0.2">
      <c r="A51" s="35" t="s">
        <v>8</v>
      </c>
      <c r="B51" s="82"/>
      <c r="C51" s="107"/>
      <c r="D51" s="107"/>
      <c r="E51" s="107"/>
      <c r="F51" s="107"/>
    </row>
    <row r="52" spans="1:6" s="58" customFormat="1" hidden="1" outlineLevel="1" x14ac:dyDescent="0.2">
      <c r="A52" s="51" t="s">
        <v>82</v>
      </c>
      <c r="B52" s="83"/>
      <c r="C52" s="108"/>
      <c r="D52" s="108"/>
      <c r="E52" s="108"/>
      <c r="F52" s="108"/>
    </row>
    <row r="53" spans="1:6" s="58" customFormat="1" hidden="1" outlineLevel="1" x14ac:dyDescent="0.2">
      <c r="A53" s="95" t="s">
        <v>4</v>
      </c>
      <c r="B53" s="77"/>
      <c r="C53" s="107"/>
      <c r="D53" s="107"/>
      <c r="E53" s="107"/>
      <c r="F53" s="107"/>
    </row>
    <row r="54" spans="1:6" s="58" customFormat="1" hidden="1" outlineLevel="1" x14ac:dyDescent="0.2">
      <c r="A54" s="18" t="s">
        <v>3</v>
      </c>
      <c r="B54" s="82"/>
      <c r="C54" s="108"/>
      <c r="D54" s="108"/>
      <c r="E54" s="108"/>
      <c r="F54" s="108"/>
    </row>
    <row r="55" spans="1:6" s="58" customFormat="1" hidden="1" outlineLevel="1" x14ac:dyDescent="0.2">
      <c r="A55" s="35" t="s">
        <v>8</v>
      </c>
      <c r="B55" s="82"/>
      <c r="C55" s="107"/>
      <c r="D55" s="107"/>
      <c r="E55" s="107"/>
      <c r="F55" s="107"/>
    </row>
    <row r="56" spans="1:6" s="15" customFormat="1" hidden="1" outlineLevel="1" x14ac:dyDescent="0.2">
      <c r="A56" s="18"/>
      <c r="B56" s="82"/>
      <c r="C56" s="108"/>
      <c r="D56" s="108"/>
      <c r="E56" s="108"/>
      <c r="F56" s="108"/>
    </row>
    <row r="57" spans="1:6" s="58" customFormat="1" hidden="1" outlineLevel="1" x14ac:dyDescent="0.2">
      <c r="A57" s="48" t="s">
        <v>63</v>
      </c>
      <c r="B57" s="78"/>
      <c r="C57" s="108"/>
      <c r="D57" s="108"/>
      <c r="E57" s="108"/>
      <c r="F57" s="108"/>
    </row>
    <row r="58" spans="1:6" s="58" customFormat="1" hidden="1" outlineLevel="1" x14ac:dyDescent="0.2">
      <c r="A58" s="95" t="s">
        <v>4</v>
      </c>
      <c r="B58" s="77"/>
      <c r="C58" s="107" t="str">
        <f>IFERROR(C53/((C45+C49)/2), "Agency did not have employees in this unit")</f>
        <v>Agency did not have employees in this unit</v>
      </c>
      <c r="D58" s="107" t="str">
        <f>IFERROR(D53/((D45+D49)/2), "Agency did not have employees in this unit")</f>
        <v>Agency did not have employees in this unit</v>
      </c>
      <c r="E58" s="107" t="str">
        <f>IFERROR(E53/((E45+E49)/2), "Agency did not have employees in this unit")</f>
        <v>Agency did not have employees in this unit</v>
      </c>
      <c r="F58" s="107" t="str">
        <f>IFERROR(F53/((F45+F49)/2), "Agency did not have employees in this unit")</f>
        <v>Agency did not have employees in this unit</v>
      </c>
    </row>
    <row r="59" spans="1:6" s="58" customFormat="1" hidden="1" outlineLevel="1" x14ac:dyDescent="0.2">
      <c r="A59" s="18" t="s">
        <v>3</v>
      </c>
      <c r="B59" s="82"/>
      <c r="C59" s="108" t="str">
        <f t="shared" ref="C59:D60" si="3">IFERROR(C54/((C46+C50)/2), "Agency did not have employees in this unit")</f>
        <v>Agency did not have employees in this unit</v>
      </c>
      <c r="D59" s="108" t="str">
        <f t="shared" si="3"/>
        <v>Agency did not have employees in this unit</v>
      </c>
      <c r="E59" s="108" t="str">
        <f t="shared" ref="E59:F59" si="4">IFERROR(E54/((E46+E50)/2), "Agency did not have employees in this unit")</f>
        <v>Agency did not have employees in this unit</v>
      </c>
      <c r="F59" s="108" t="str">
        <f t="shared" si="4"/>
        <v>Agency did not have employees in this unit</v>
      </c>
    </row>
    <row r="60" spans="1:6" s="58" customFormat="1" hidden="1" outlineLevel="1" x14ac:dyDescent="0.2">
      <c r="A60" s="35" t="s">
        <v>8</v>
      </c>
      <c r="B60" s="82"/>
      <c r="C60" s="107" t="str">
        <f t="shared" si="3"/>
        <v>Agency did not have employees in this unit</v>
      </c>
      <c r="D60" s="107" t="str">
        <f t="shared" si="3"/>
        <v>Agency did not have employees in this unit</v>
      </c>
      <c r="E60" s="107" t="str">
        <f t="shared" ref="E60:F60" si="5">IFERROR(E55/((E47+E51)/2), "Agency did not have employees in this unit")</f>
        <v>Agency did not have employees in this unit</v>
      </c>
      <c r="F60" s="107" t="str">
        <f t="shared" si="5"/>
        <v>Agency did not have employees in this unit</v>
      </c>
    </row>
    <row r="61" spans="1:6" s="58" customFormat="1" ht="16.5" customHeight="1" collapsed="1" x14ac:dyDescent="0.2">
      <c r="A61" s="96"/>
      <c r="B61" s="77"/>
      <c r="C61" s="108"/>
      <c r="D61" s="108"/>
      <c r="E61" s="108"/>
      <c r="F61" s="108"/>
    </row>
    <row r="62" spans="1:6" s="58" customFormat="1" x14ac:dyDescent="0.2">
      <c r="A62" s="48" t="s">
        <v>78</v>
      </c>
      <c r="B62" s="78"/>
      <c r="C62" s="104"/>
      <c r="D62" s="104"/>
      <c r="E62" s="104"/>
      <c r="F62" s="104"/>
    </row>
    <row r="63" spans="1:6" x14ac:dyDescent="0.2">
      <c r="A63" s="15"/>
      <c r="B63" s="15"/>
      <c r="D63" s="58"/>
    </row>
    <row r="64" spans="1:6" x14ac:dyDescent="0.2">
      <c r="A64" s="29" t="s">
        <v>20</v>
      </c>
      <c r="B64" s="29"/>
      <c r="D64" s="58"/>
    </row>
    <row r="65" spans="1:22" ht="25.5" x14ac:dyDescent="0.2">
      <c r="A65" s="109" t="s">
        <v>121</v>
      </c>
      <c r="B65" s="15"/>
      <c r="C65" s="26"/>
      <c r="D65" s="58"/>
      <c r="I65" s="58"/>
      <c r="J65" s="58"/>
      <c r="K65" s="58"/>
      <c r="V65" s="58"/>
    </row>
    <row r="66" spans="1:22" x14ac:dyDescent="0.2">
      <c r="A66" s="105"/>
      <c r="B66" s="15"/>
      <c r="C66" s="26"/>
      <c r="D66" s="58"/>
      <c r="I66" s="58"/>
      <c r="J66" s="58"/>
      <c r="K66" s="58"/>
      <c r="V66" s="58"/>
    </row>
    <row r="67" spans="1:22" x14ac:dyDescent="0.2">
      <c r="A67" s="109" t="s">
        <v>68</v>
      </c>
      <c r="B67" s="15"/>
      <c r="C67" s="26"/>
      <c r="D67" s="58"/>
      <c r="I67" s="58"/>
      <c r="J67" s="58"/>
      <c r="K67" s="58"/>
      <c r="V67" s="58"/>
    </row>
    <row r="68" spans="1:22" x14ac:dyDescent="0.2">
      <c r="A68" s="105"/>
      <c r="B68" s="15"/>
      <c r="C68" s="26"/>
      <c r="D68" s="58"/>
      <c r="I68" s="58"/>
      <c r="J68" s="58"/>
      <c r="K68" s="58"/>
      <c r="V68" s="58"/>
    </row>
    <row r="69" spans="1:22" ht="25.5" x14ac:dyDescent="0.2">
      <c r="A69" s="110" t="s">
        <v>29</v>
      </c>
      <c r="B69" s="14"/>
      <c r="C69" s="26"/>
      <c r="D69" s="58"/>
      <c r="I69" s="58"/>
      <c r="J69" s="58"/>
      <c r="K69" s="58"/>
      <c r="V69" s="58"/>
    </row>
    <row r="70" spans="1:22" x14ac:dyDescent="0.2">
      <c r="A70" s="105"/>
      <c r="B70" s="15"/>
      <c r="C70" s="26"/>
      <c r="D70" s="58"/>
      <c r="I70" s="58"/>
      <c r="J70" s="58"/>
      <c r="K70" s="58"/>
      <c r="V70" s="58"/>
    </row>
    <row r="71" spans="1:22" x14ac:dyDescent="0.2">
      <c r="A71" s="110" t="s">
        <v>102</v>
      </c>
      <c r="B71" s="14"/>
      <c r="C71" s="26"/>
      <c r="D71" s="58"/>
      <c r="I71" s="58"/>
      <c r="J71" s="58"/>
      <c r="K71" s="58"/>
      <c r="V71" s="58"/>
    </row>
    <row r="72" spans="1:22" x14ac:dyDescent="0.2">
      <c r="A72" s="105"/>
      <c r="B72" s="15"/>
      <c r="D72" s="58"/>
    </row>
    <row r="73" spans="1:22" x14ac:dyDescent="0.2">
      <c r="A73" s="58"/>
      <c r="B73" s="15"/>
      <c r="D73" s="58"/>
    </row>
  </sheetData>
  <conditionalFormatting sqref="J1:J2 E1:E3 E63:E1048576 G1:I1048576 F1:F4">
    <cfRule type="cellIs" dxfId="22" priority="3" operator="equal">
      <formula>"Yes"</formula>
    </cfRule>
  </conditionalFormatting>
  <conditionalFormatting sqref="V1:V2">
    <cfRule type="cellIs" dxfId="21" priority="2" operator="equal">
      <formula>"Yes"</formula>
    </cfRule>
  </conditionalFormatting>
  <conditionalFormatting sqref="F63:F1048576">
    <cfRule type="cellIs" dxfId="20" priority="1" operator="equal">
      <formula>"Yes"</formula>
    </cfRule>
  </conditionalFormatting>
  <pageMargins left="0.7" right="0.7" top="0.75" bottom="0.75" header="0.3" footer="0.3"/>
  <pageSetup scale="99"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G9:XFD23 C10:F13 C20:F23 C15:F18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50.5703125" style="41" customWidth="1"/>
    <col min="2" max="2" width="0.85546875" style="26" customWidth="1"/>
    <col min="3" max="3" width="47.28515625" style="41" customWidth="1"/>
    <col min="4" max="4" width="46.85546875" style="41" customWidth="1"/>
    <col min="5" max="5" width="47.28515625" style="41" customWidth="1"/>
    <col min="6" max="6" width="12.28515625" style="41" customWidth="1"/>
    <col min="7" max="8" width="12.42578125" style="41" customWidth="1"/>
    <col min="9" max="9" width="10.28515625" style="41" customWidth="1"/>
    <col min="10" max="10" width="7.7109375" style="41" customWidth="1"/>
    <col min="11" max="11" width="13" style="41" customWidth="1"/>
    <col min="12" max="12" width="2.140625" style="41" customWidth="1"/>
    <col min="13" max="13" width="14.28515625" style="41" customWidth="1"/>
    <col min="14" max="14" width="10.28515625" style="41" customWidth="1"/>
    <col min="15" max="15" width="9.85546875" style="41" customWidth="1"/>
    <col min="16" max="16" width="12.140625" style="41" customWidth="1"/>
    <col min="17" max="17" width="2.140625" style="41" customWidth="1"/>
    <col min="18" max="18" width="11.42578125" style="41" customWidth="1"/>
    <col min="19" max="19" width="12" style="41" customWidth="1"/>
    <col min="20" max="20" width="12.7109375" style="41" customWidth="1"/>
    <col min="21" max="21" width="11" style="41" customWidth="1"/>
    <col min="22" max="22" width="23.5703125" style="41" customWidth="1"/>
    <col min="23" max="23" width="9.140625" style="41" collapsed="1"/>
    <col min="24" max="16384" width="9.140625" style="41"/>
  </cols>
  <sheetData>
    <row r="1" spans="1:21" x14ac:dyDescent="0.2">
      <c r="A1" s="4" t="s">
        <v>64</v>
      </c>
      <c r="B1" s="29"/>
      <c r="D1" s="40"/>
      <c r="E1" s="47"/>
      <c r="F1" s="47"/>
      <c r="G1" s="47"/>
      <c r="H1" s="29"/>
      <c r="I1" s="13"/>
      <c r="J1" s="29"/>
      <c r="K1" s="47"/>
      <c r="L1" s="47"/>
      <c r="M1" s="47"/>
      <c r="N1" s="47"/>
      <c r="O1" s="47"/>
      <c r="P1" s="47"/>
      <c r="Q1" s="47"/>
      <c r="R1" s="47"/>
      <c r="S1" s="47"/>
      <c r="T1" s="47"/>
      <c r="U1" s="13"/>
    </row>
    <row r="2" spans="1:21" x14ac:dyDescent="0.2">
      <c r="A2" s="58" t="s">
        <v>118</v>
      </c>
      <c r="B2" s="15"/>
      <c r="D2" s="40"/>
      <c r="E2" s="47"/>
      <c r="F2" s="47"/>
      <c r="G2" s="47"/>
      <c r="H2" s="29"/>
      <c r="I2" s="13"/>
      <c r="J2" s="29"/>
      <c r="K2" s="47"/>
      <c r="L2" s="47"/>
      <c r="M2" s="47"/>
      <c r="N2" s="47"/>
      <c r="O2" s="47"/>
      <c r="P2" s="47"/>
      <c r="Q2" s="47"/>
      <c r="R2" s="47"/>
      <c r="S2" s="47"/>
      <c r="T2" s="47"/>
      <c r="U2" s="13"/>
    </row>
    <row r="3" spans="1:21" x14ac:dyDescent="0.2">
      <c r="A3" s="4" t="s">
        <v>65</v>
      </c>
      <c r="B3" s="29"/>
      <c r="D3" s="40"/>
      <c r="H3" s="40"/>
      <c r="I3" s="40"/>
      <c r="J3" s="40"/>
      <c r="U3" s="40"/>
    </row>
    <row r="4" spans="1:21" x14ac:dyDescent="0.2">
      <c r="A4" s="97">
        <v>43556</v>
      </c>
      <c r="B4" s="84"/>
      <c r="C4" s="12"/>
      <c r="D4" s="15"/>
      <c r="E4" s="17"/>
      <c r="H4" s="40"/>
      <c r="I4" s="40"/>
      <c r="J4" s="40"/>
      <c r="U4" s="40"/>
    </row>
    <row r="5" spans="1:21" x14ac:dyDescent="0.2">
      <c r="A5" s="48" t="s">
        <v>13</v>
      </c>
      <c r="B5" s="78"/>
      <c r="C5" s="104" t="s">
        <v>26</v>
      </c>
      <c r="D5" s="104" t="s">
        <v>61</v>
      </c>
      <c r="E5" s="104" t="s">
        <v>62</v>
      </c>
      <c r="H5" s="40"/>
      <c r="I5" s="40"/>
      <c r="J5" s="40"/>
      <c r="U5" s="40"/>
    </row>
    <row r="6" spans="1:21" x14ac:dyDescent="0.2">
      <c r="A6" s="48"/>
      <c r="B6" s="78"/>
      <c r="C6" s="2"/>
      <c r="D6" s="2"/>
      <c r="E6" s="2"/>
      <c r="H6" s="40"/>
      <c r="I6" s="40"/>
      <c r="J6" s="40"/>
      <c r="U6" s="40"/>
    </row>
    <row r="7" spans="1:21" ht="63.75" x14ac:dyDescent="0.2">
      <c r="A7" s="5" t="s">
        <v>12</v>
      </c>
      <c r="B7" s="80"/>
      <c r="C7" s="104" t="s">
        <v>122</v>
      </c>
      <c r="D7" s="104" t="s">
        <v>123</v>
      </c>
      <c r="E7" s="104" t="s">
        <v>125</v>
      </c>
    </row>
    <row r="8" spans="1:21" s="26" customFormat="1" x14ac:dyDescent="0.2">
      <c r="A8" s="1"/>
      <c r="B8" s="81"/>
      <c r="C8" s="2"/>
    </row>
    <row r="9" spans="1:21" s="40" customFormat="1" x14ac:dyDescent="0.2">
      <c r="A9" s="48" t="s">
        <v>11</v>
      </c>
      <c r="B9" s="78"/>
      <c r="C9" s="15"/>
      <c r="D9" s="15"/>
      <c r="E9" s="15"/>
    </row>
    <row r="10" spans="1:21" s="40" customFormat="1" x14ac:dyDescent="0.2">
      <c r="A10" s="54" t="s">
        <v>4</v>
      </c>
      <c r="B10" s="77"/>
      <c r="C10" s="106" t="s">
        <v>1</v>
      </c>
      <c r="D10" s="106" t="s">
        <v>2</v>
      </c>
      <c r="E10" s="106" t="s">
        <v>2</v>
      </c>
    </row>
    <row r="11" spans="1:21" s="40" customFormat="1" x14ac:dyDescent="0.2">
      <c r="A11" s="18" t="s">
        <v>3</v>
      </c>
      <c r="B11" s="82"/>
      <c r="C11" s="104" t="s">
        <v>1</v>
      </c>
      <c r="D11" s="104" t="s">
        <v>2</v>
      </c>
      <c r="E11" s="104" t="s">
        <v>2</v>
      </c>
    </row>
    <row r="12" spans="1:21" s="40" customFormat="1" x14ac:dyDescent="0.2">
      <c r="A12" s="35" t="s">
        <v>8</v>
      </c>
      <c r="B12" s="82"/>
      <c r="C12" s="106" t="s">
        <v>2</v>
      </c>
      <c r="D12" s="106" t="s">
        <v>2</v>
      </c>
      <c r="E12" s="106" t="s">
        <v>2</v>
      </c>
    </row>
    <row r="13" spans="1:21" s="15" customFormat="1" x14ac:dyDescent="0.2">
      <c r="A13" s="18"/>
      <c r="B13" s="82"/>
      <c r="C13" s="2"/>
      <c r="D13" s="2"/>
      <c r="E13" s="2"/>
    </row>
    <row r="14" spans="1:21" s="40" customFormat="1" x14ac:dyDescent="0.2">
      <c r="A14" s="48" t="s">
        <v>33</v>
      </c>
      <c r="B14" s="78"/>
      <c r="C14" s="15"/>
      <c r="D14" s="15"/>
      <c r="E14" s="15"/>
    </row>
    <row r="15" spans="1:21" s="40" customFormat="1" x14ac:dyDescent="0.2">
      <c r="A15" s="54" t="s">
        <v>4</v>
      </c>
      <c r="B15" s="77"/>
      <c r="C15" s="106" t="s">
        <v>2</v>
      </c>
      <c r="D15" s="106" t="s">
        <v>1</v>
      </c>
      <c r="E15" s="106" t="s">
        <v>2</v>
      </c>
    </row>
    <row r="16" spans="1:21" s="40" customFormat="1" x14ac:dyDescent="0.2">
      <c r="A16" s="18" t="s">
        <v>3</v>
      </c>
      <c r="B16" s="82"/>
      <c r="C16" s="104" t="s">
        <v>2</v>
      </c>
      <c r="D16" s="104" t="s">
        <v>2</v>
      </c>
      <c r="E16" s="104" t="s">
        <v>2</v>
      </c>
    </row>
    <row r="17" spans="1:5" s="40" customFormat="1" x14ac:dyDescent="0.2">
      <c r="A17" s="35" t="s">
        <v>8</v>
      </c>
      <c r="B17" s="82"/>
      <c r="C17" s="106" t="s">
        <v>2</v>
      </c>
      <c r="D17" s="106" t="s">
        <v>2</v>
      </c>
      <c r="E17" s="106" t="s">
        <v>2</v>
      </c>
    </row>
    <row r="18" spans="1:5" s="15" customFormat="1" x14ac:dyDescent="0.2">
      <c r="A18" s="18"/>
      <c r="B18" s="82"/>
      <c r="C18" s="2"/>
      <c r="D18" s="2"/>
      <c r="E18" s="2"/>
    </row>
    <row r="19" spans="1:5" s="40" customFormat="1" x14ac:dyDescent="0.2">
      <c r="A19" s="48" t="s">
        <v>32</v>
      </c>
      <c r="B19" s="78"/>
      <c r="C19" s="15"/>
      <c r="D19" s="15"/>
      <c r="E19" s="15"/>
    </row>
    <row r="20" spans="1:5" s="40" customFormat="1" x14ac:dyDescent="0.2">
      <c r="A20" s="54" t="s">
        <v>4</v>
      </c>
      <c r="B20" s="77"/>
      <c r="C20" s="106" t="s">
        <v>2</v>
      </c>
      <c r="D20" s="106" t="s">
        <v>1</v>
      </c>
      <c r="E20" s="106" t="s">
        <v>1</v>
      </c>
    </row>
    <row r="21" spans="1:5" s="40" customFormat="1" x14ac:dyDescent="0.2">
      <c r="A21" s="18" t="s">
        <v>3</v>
      </c>
      <c r="B21" s="82"/>
      <c r="C21" s="104" t="s">
        <v>2</v>
      </c>
      <c r="D21" s="104" t="s">
        <v>2</v>
      </c>
      <c r="E21" s="104" t="s">
        <v>1</v>
      </c>
    </row>
    <row r="22" spans="1:5" s="40" customFormat="1" x14ac:dyDescent="0.2">
      <c r="A22" s="35" t="s">
        <v>8</v>
      </c>
      <c r="B22" s="82"/>
      <c r="C22" s="106" t="s">
        <v>2</v>
      </c>
      <c r="D22" s="106" t="s">
        <v>2</v>
      </c>
      <c r="E22" s="106" t="s">
        <v>1</v>
      </c>
    </row>
    <row r="23" spans="1:5" s="40" customFormat="1" x14ac:dyDescent="0.2">
      <c r="A23" s="18"/>
      <c r="B23" s="82"/>
      <c r="C23" s="2"/>
      <c r="D23" s="2"/>
      <c r="E23" s="2"/>
    </row>
    <row r="24" spans="1:5" s="40" customFormat="1" x14ac:dyDescent="0.2">
      <c r="A24" s="48" t="s">
        <v>81</v>
      </c>
      <c r="B24" s="78"/>
      <c r="C24" s="2"/>
      <c r="D24" s="2"/>
      <c r="E24" s="2"/>
    </row>
    <row r="25" spans="1:5" s="40" customFormat="1" x14ac:dyDescent="0.2">
      <c r="A25" s="51" t="s">
        <v>84</v>
      </c>
      <c r="B25" s="83"/>
      <c r="C25" s="2"/>
      <c r="D25" s="2"/>
      <c r="E25" s="2"/>
    </row>
    <row r="26" spans="1:5" s="40" customFormat="1" x14ac:dyDescent="0.2">
      <c r="A26" s="54" t="s">
        <v>4</v>
      </c>
      <c r="B26" s="77"/>
      <c r="C26" s="106">
        <v>120.75</v>
      </c>
      <c r="D26" s="106">
        <v>195</v>
      </c>
      <c r="E26" s="106">
        <v>50</v>
      </c>
    </row>
    <row r="27" spans="1:5" s="40" customFormat="1" x14ac:dyDescent="0.2">
      <c r="A27" s="18" t="s">
        <v>3</v>
      </c>
      <c r="B27" s="82"/>
      <c r="C27" s="104">
        <v>110.75</v>
      </c>
      <c r="D27" s="104">
        <v>205</v>
      </c>
      <c r="E27" s="104">
        <v>110.75</v>
      </c>
    </row>
    <row r="28" spans="1:5" s="40" customFormat="1" x14ac:dyDescent="0.2">
      <c r="A28" s="35" t="s">
        <v>8</v>
      </c>
      <c r="B28" s="82"/>
      <c r="C28" s="106">
        <v>120.75</v>
      </c>
      <c r="D28" s="106">
        <v>200</v>
      </c>
      <c r="E28" s="106">
        <v>120.75</v>
      </c>
    </row>
    <row r="29" spans="1:5" s="40" customFormat="1" x14ac:dyDescent="0.2">
      <c r="A29" s="51" t="s">
        <v>83</v>
      </c>
      <c r="B29" s="83"/>
      <c r="C29" s="2"/>
      <c r="D29" s="2"/>
      <c r="E29" s="2"/>
    </row>
    <row r="30" spans="1:5" s="40" customFormat="1" x14ac:dyDescent="0.2">
      <c r="A30" s="54" t="s">
        <v>4</v>
      </c>
      <c r="B30" s="77"/>
      <c r="C30" s="106">
        <v>100</v>
      </c>
      <c r="D30" s="106">
        <v>208</v>
      </c>
      <c r="E30" s="106">
        <v>55</v>
      </c>
    </row>
    <row r="31" spans="1:5" s="40" customFormat="1" x14ac:dyDescent="0.2">
      <c r="A31" s="18" t="s">
        <v>3</v>
      </c>
      <c r="B31" s="82"/>
      <c r="C31" s="104">
        <v>120.75</v>
      </c>
      <c r="D31" s="104">
        <v>195</v>
      </c>
      <c r="E31" s="104">
        <v>50</v>
      </c>
    </row>
    <row r="32" spans="1:5" s="40" customFormat="1" x14ac:dyDescent="0.2">
      <c r="A32" s="35" t="s">
        <v>8</v>
      </c>
      <c r="B32" s="82"/>
      <c r="C32" s="106">
        <v>110.75</v>
      </c>
      <c r="D32" s="106">
        <v>205</v>
      </c>
      <c r="E32" s="106">
        <v>110.75</v>
      </c>
    </row>
    <row r="33" spans="1:5" s="40" customFormat="1" x14ac:dyDescent="0.2">
      <c r="A33" s="51" t="s">
        <v>82</v>
      </c>
      <c r="B33" s="83"/>
      <c r="C33" s="2"/>
      <c r="D33" s="2"/>
      <c r="E33" s="2"/>
    </row>
    <row r="34" spans="1:5" s="40" customFormat="1" x14ac:dyDescent="0.2">
      <c r="A34" s="54" t="s">
        <v>4</v>
      </c>
      <c r="B34" s="77"/>
      <c r="C34" s="106">
        <v>30</v>
      </c>
      <c r="D34" s="106">
        <v>5</v>
      </c>
      <c r="E34" s="106">
        <v>0</v>
      </c>
    </row>
    <row r="35" spans="1:5" s="40" customFormat="1" x14ac:dyDescent="0.2">
      <c r="A35" s="18" t="s">
        <v>3</v>
      </c>
      <c r="B35" s="82"/>
      <c r="C35" s="104">
        <v>10</v>
      </c>
      <c r="D35" s="104">
        <v>20</v>
      </c>
      <c r="E35" s="104">
        <v>50</v>
      </c>
    </row>
    <row r="36" spans="1:5" s="40" customFormat="1" x14ac:dyDescent="0.2">
      <c r="A36" s="35" t="s">
        <v>8</v>
      </c>
      <c r="B36" s="82"/>
      <c r="C36" s="106">
        <v>20</v>
      </c>
      <c r="D36" s="106">
        <v>8</v>
      </c>
      <c r="E36" s="106">
        <v>20</v>
      </c>
    </row>
    <row r="37" spans="1:5" s="40" customFormat="1" x14ac:dyDescent="0.2">
      <c r="A37" s="18"/>
      <c r="B37" s="82"/>
      <c r="C37" s="2"/>
      <c r="D37" s="2"/>
      <c r="E37" s="2"/>
    </row>
    <row r="38" spans="1:5" s="40" customFormat="1" x14ac:dyDescent="0.2">
      <c r="A38" s="48" t="s">
        <v>63</v>
      </c>
      <c r="B38" s="78"/>
      <c r="C38" s="15"/>
      <c r="D38" s="15"/>
      <c r="E38" s="15"/>
    </row>
    <row r="39" spans="1:5" s="40" customFormat="1" x14ac:dyDescent="0.2">
      <c r="A39" s="54" t="s">
        <v>4</v>
      </c>
      <c r="B39" s="77"/>
      <c r="C39" s="107">
        <f>IFERROR(C34/((C26+C30)/2), "Agency did not have employees in this unit")</f>
        <v>0.27180067950169873</v>
      </c>
      <c r="D39" s="107">
        <f>IFERROR(D34/((D26+D30)/2), "Agency did not have employees in this unit")</f>
        <v>2.4813895781637719E-2</v>
      </c>
      <c r="E39" s="107">
        <f>IFERROR(E34/((E26+E30)/2), "Agency did not have employees in this unit")</f>
        <v>0</v>
      </c>
    </row>
    <row r="40" spans="1:5" s="40" customFormat="1" x14ac:dyDescent="0.2">
      <c r="A40" s="18" t="s">
        <v>3</v>
      </c>
      <c r="B40" s="82"/>
      <c r="C40" s="108">
        <f t="shared" ref="C40:E41" si="0">IFERROR(C35/((C27+C31)/2), "Agency did not have employees in this unit")</f>
        <v>8.6393088552915762E-2</v>
      </c>
      <c r="D40" s="108">
        <f t="shared" si="0"/>
        <v>0.1</v>
      </c>
      <c r="E40" s="108">
        <f t="shared" si="0"/>
        <v>0.62208398133748055</v>
      </c>
    </row>
    <row r="41" spans="1:5" s="40" customFormat="1" x14ac:dyDescent="0.2">
      <c r="A41" s="35" t="s">
        <v>8</v>
      </c>
      <c r="B41" s="82"/>
      <c r="C41" s="107">
        <f t="shared" si="0"/>
        <v>0.17278617710583152</v>
      </c>
      <c r="D41" s="107">
        <f t="shared" si="0"/>
        <v>3.9506172839506172E-2</v>
      </c>
      <c r="E41" s="107">
        <f t="shared" si="0"/>
        <v>0.17278617710583152</v>
      </c>
    </row>
    <row r="42" spans="1:5" s="40" customFormat="1" ht="8.25" hidden="1" customHeight="1" outlineLevel="1" x14ac:dyDescent="0.2">
      <c r="A42" s="19"/>
      <c r="B42" s="77"/>
      <c r="C42" s="20"/>
      <c r="D42" s="20"/>
      <c r="E42" s="20"/>
    </row>
    <row r="43" spans="1:5" s="40" customFormat="1" hidden="1" outlineLevel="1" x14ac:dyDescent="0.2">
      <c r="A43" s="48" t="s">
        <v>85</v>
      </c>
      <c r="B43" s="78"/>
      <c r="C43" s="20"/>
      <c r="D43" s="20"/>
      <c r="E43" s="20"/>
    </row>
    <row r="44" spans="1:5" s="40" customFormat="1" ht="16.5" hidden="1" customHeight="1" outlineLevel="1" x14ac:dyDescent="0.2">
      <c r="A44" s="51" t="s">
        <v>84</v>
      </c>
      <c r="B44" s="83"/>
      <c r="C44" s="20"/>
      <c r="D44" s="20"/>
      <c r="E44" s="20"/>
    </row>
    <row r="45" spans="1:5" s="40" customFormat="1" ht="16.5" hidden="1" customHeight="1" outlineLevel="1" x14ac:dyDescent="0.2">
      <c r="A45" s="54" t="s">
        <v>4</v>
      </c>
      <c r="B45" s="77"/>
      <c r="C45" s="50"/>
      <c r="D45" s="50"/>
      <c r="E45" s="50"/>
    </row>
    <row r="46" spans="1:5" s="40" customFormat="1" ht="16.5" hidden="1" customHeight="1" outlineLevel="1" x14ac:dyDescent="0.2">
      <c r="A46" s="18" t="s">
        <v>3</v>
      </c>
      <c r="B46" s="82"/>
      <c r="C46" s="20"/>
      <c r="D46" s="20"/>
      <c r="E46" s="20"/>
    </row>
    <row r="47" spans="1:5" s="40" customFormat="1" ht="16.5" hidden="1" customHeight="1" outlineLevel="1" x14ac:dyDescent="0.2">
      <c r="A47" s="35" t="s">
        <v>8</v>
      </c>
      <c r="B47" s="82"/>
      <c r="C47" s="50"/>
      <c r="D47" s="50"/>
      <c r="E47" s="50"/>
    </row>
    <row r="48" spans="1:5" s="40" customFormat="1" ht="16.5" hidden="1" customHeight="1" outlineLevel="1" x14ac:dyDescent="0.2">
      <c r="A48" s="51" t="s">
        <v>83</v>
      </c>
      <c r="B48" s="83"/>
      <c r="C48" s="20"/>
      <c r="D48" s="20"/>
      <c r="E48" s="20"/>
    </row>
    <row r="49" spans="1:5" s="40" customFormat="1" ht="16.5" hidden="1" customHeight="1" outlineLevel="1" x14ac:dyDescent="0.2">
      <c r="A49" s="54" t="s">
        <v>4</v>
      </c>
      <c r="B49" s="77"/>
      <c r="C49" s="50"/>
      <c r="D49" s="50"/>
      <c r="E49" s="50"/>
    </row>
    <row r="50" spans="1:5" s="40" customFormat="1" ht="16.5" hidden="1" customHeight="1" outlineLevel="1" x14ac:dyDescent="0.2">
      <c r="A50" s="18" t="s">
        <v>3</v>
      </c>
      <c r="B50" s="82"/>
      <c r="C50" s="20"/>
      <c r="D50" s="20"/>
      <c r="E50" s="20"/>
    </row>
    <row r="51" spans="1:5" s="40" customFormat="1" ht="16.5" hidden="1" customHeight="1" outlineLevel="1" x14ac:dyDescent="0.2">
      <c r="A51" s="35" t="s">
        <v>8</v>
      </c>
      <c r="B51" s="82"/>
      <c r="C51" s="50"/>
      <c r="D51" s="50"/>
      <c r="E51" s="50"/>
    </row>
    <row r="52" spans="1:5" s="40" customFormat="1" hidden="1" outlineLevel="1" x14ac:dyDescent="0.2">
      <c r="A52" s="51" t="s">
        <v>82</v>
      </c>
      <c r="B52" s="83"/>
      <c r="C52" s="20"/>
      <c r="D52" s="20"/>
      <c r="E52" s="20"/>
    </row>
    <row r="53" spans="1:5" s="40" customFormat="1" hidden="1" outlineLevel="1" x14ac:dyDescent="0.2">
      <c r="A53" s="54" t="s">
        <v>4</v>
      </c>
      <c r="B53" s="77"/>
      <c r="C53" s="50"/>
      <c r="D53" s="50"/>
      <c r="E53" s="50"/>
    </row>
    <row r="54" spans="1:5" s="40" customFormat="1" hidden="1" outlineLevel="1" x14ac:dyDescent="0.2">
      <c r="A54" s="18" t="s">
        <v>3</v>
      </c>
      <c r="B54" s="82"/>
      <c r="C54" s="20"/>
      <c r="D54" s="20"/>
      <c r="E54" s="20"/>
    </row>
    <row r="55" spans="1:5" s="40" customFormat="1" hidden="1" outlineLevel="1" x14ac:dyDescent="0.2">
      <c r="A55" s="35" t="s">
        <v>8</v>
      </c>
      <c r="B55" s="82"/>
      <c r="C55" s="50"/>
      <c r="D55" s="50"/>
      <c r="E55" s="50"/>
    </row>
    <row r="56" spans="1:5" s="15" customFormat="1" hidden="1" outlineLevel="1" x14ac:dyDescent="0.2">
      <c r="A56" s="18"/>
      <c r="B56" s="82"/>
      <c r="C56" s="20"/>
      <c r="D56" s="20"/>
      <c r="E56" s="20"/>
    </row>
    <row r="57" spans="1:5" s="40" customFormat="1" hidden="1" outlineLevel="1" x14ac:dyDescent="0.2">
      <c r="A57" s="48" t="s">
        <v>63</v>
      </c>
      <c r="B57" s="78"/>
      <c r="C57" s="20"/>
      <c r="D57" s="20"/>
      <c r="E57" s="20"/>
    </row>
    <row r="58" spans="1:5" s="40" customFormat="1" hidden="1" outlineLevel="1" x14ac:dyDescent="0.2">
      <c r="A58" s="54" t="s">
        <v>4</v>
      </c>
      <c r="B58" s="77"/>
      <c r="C58" s="50" t="str">
        <f>IFERROR(C53/((C45+C49)/2), "Agency did not have employees in this unit")</f>
        <v>Agency did not have employees in this unit</v>
      </c>
      <c r="D58" s="50" t="str">
        <f t="shared" ref="D58:E58" si="1">IFERROR(D53/((D45+D49)/2), "Agency did not have employees in this unit")</f>
        <v>Agency did not have employees in this unit</v>
      </c>
      <c r="E58" s="50" t="str">
        <f t="shared" si="1"/>
        <v>Agency did not have employees in this unit</v>
      </c>
    </row>
    <row r="59" spans="1:5" s="40" customFormat="1" hidden="1" outlineLevel="1" x14ac:dyDescent="0.2">
      <c r="A59" s="18" t="s">
        <v>3</v>
      </c>
      <c r="B59" s="82"/>
      <c r="C59" s="20" t="str">
        <f t="shared" ref="C59:E59" si="2">IFERROR(C54/((C46+C50)/2), "Agency did not have employees in this unit")</f>
        <v>Agency did not have employees in this unit</v>
      </c>
      <c r="D59" s="20" t="str">
        <f t="shared" si="2"/>
        <v>Agency did not have employees in this unit</v>
      </c>
      <c r="E59" s="20" t="str">
        <f t="shared" si="2"/>
        <v>Agency did not have employees in this unit</v>
      </c>
    </row>
    <row r="60" spans="1:5" s="40" customFormat="1" hidden="1" outlineLevel="1" x14ac:dyDescent="0.2">
      <c r="A60" s="35" t="s">
        <v>8</v>
      </c>
      <c r="B60" s="82"/>
      <c r="C60" s="50" t="str">
        <f t="shared" ref="C60:E60" si="3">IFERROR(C55/((C47+C51)/2), "Agency did not have employees in this unit")</f>
        <v>Agency did not have employees in this unit</v>
      </c>
      <c r="D60" s="50" t="str">
        <f t="shared" si="3"/>
        <v>Agency did not have employees in this unit</v>
      </c>
      <c r="E60" s="50" t="str">
        <f t="shared" si="3"/>
        <v>Agency did not have employees in this unit</v>
      </c>
    </row>
    <row r="61" spans="1:5" s="40" customFormat="1" ht="16.5" customHeight="1" collapsed="1" x14ac:dyDescent="0.2">
      <c r="A61" s="19"/>
      <c r="B61" s="77"/>
      <c r="C61" s="20"/>
      <c r="D61" s="20"/>
      <c r="E61" s="20"/>
    </row>
    <row r="62" spans="1:5" s="40" customFormat="1" ht="38.25" x14ac:dyDescent="0.2">
      <c r="A62" s="48" t="s">
        <v>78</v>
      </c>
      <c r="B62" s="78"/>
      <c r="C62" s="104" t="s">
        <v>24</v>
      </c>
      <c r="D62" s="104" t="s">
        <v>5</v>
      </c>
      <c r="E62" s="104" t="s">
        <v>124</v>
      </c>
    </row>
    <row r="63" spans="1:5" x14ac:dyDescent="0.2">
      <c r="A63" s="15"/>
      <c r="B63" s="15"/>
      <c r="D63" s="40"/>
    </row>
    <row r="64" spans="1:5" x14ac:dyDescent="0.2">
      <c r="A64" s="29" t="s">
        <v>20</v>
      </c>
      <c r="B64" s="29"/>
      <c r="D64" s="40"/>
    </row>
    <row r="65" spans="1:21" ht="25.5" x14ac:dyDescent="0.2">
      <c r="A65" s="109" t="s">
        <v>121</v>
      </c>
      <c r="B65" s="15"/>
      <c r="C65" s="26"/>
      <c r="D65" s="40"/>
      <c r="H65" s="40"/>
      <c r="I65" s="40"/>
      <c r="J65" s="40"/>
      <c r="U65" s="40"/>
    </row>
    <row r="66" spans="1:21" x14ac:dyDescent="0.2">
      <c r="A66" s="105" t="s">
        <v>1</v>
      </c>
      <c r="B66" s="15"/>
      <c r="C66" s="26"/>
      <c r="D66" s="40"/>
      <c r="H66" s="40"/>
      <c r="I66" s="40"/>
      <c r="J66" s="40"/>
      <c r="U66" s="40"/>
    </row>
    <row r="67" spans="1:21" x14ac:dyDescent="0.2">
      <c r="A67" s="109" t="s">
        <v>68</v>
      </c>
      <c r="B67" s="15"/>
      <c r="C67" s="26"/>
      <c r="D67" s="40"/>
      <c r="H67" s="40"/>
      <c r="I67" s="40"/>
      <c r="J67" s="40"/>
      <c r="U67" s="40"/>
    </row>
    <row r="68" spans="1:21" x14ac:dyDescent="0.2">
      <c r="A68" s="105" t="s">
        <v>69</v>
      </c>
      <c r="B68" s="15"/>
      <c r="C68" s="26"/>
      <c r="D68" s="40"/>
      <c r="H68" s="40"/>
      <c r="I68" s="40"/>
      <c r="J68" s="40"/>
      <c r="U68" s="40"/>
    </row>
    <row r="69" spans="1:21" ht="25.5" x14ac:dyDescent="0.2">
      <c r="A69" s="110" t="s">
        <v>29</v>
      </c>
      <c r="B69" s="14"/>
      <c r="C69" s="26"/>
      <c r="D69" s="40"/>
      <c r="H69" s="40"/>
      <c r="I69" s="40"/>
      <c r="J69" s="40"/>
      <c r="U69" s="40"/>
    </row>
    <row r="70" spans="1:21" x14ac:dyDescent="0.2">
      <c r="A70" s="105" t="s">
        <v>1</v>
      </c>
      <c r="B70" s="15"/>
      <c r="C70" s="26"/>
      <c r="D70" s="40"/>
      <c r="H70" s="40"/>
      <c r="I70" s="40"/>
      <c r="J70" s="40"/>
      <c r="U70" s="40"/>
    </row>
    <row r="71" spans="1:21" x14ac:dyDescent="0.2">
      <c r="A71" s="110" t="s">
        <v>102</v>
      </c>
      <c r="B71" s="14"/>
      <c r="C71" s="26"/>
      <c r="D71" s="40"/>
      <c r="H71" s="40"/>
      <c r="I71" s="40"/>
      <c r="J71" s="40"/>
      <c r="U71" s="40"/>
    </row>
    <row r="72" spans="1:21" x14ac:dyDescent="0.2">
      <c r="A72" s="105" t="s">
        <v>54</v>
      </c>
      <c r="B72" s="15"/>
      <c r="D72" s="40"/>
    </row>
    <row r="73" spans="1:21" x14ac:dyDescent="0.2">
      <c r="A73" s="40"/>
      <c r="B73" s="15"/>
      <c r="D73" s="40"/>
    </row>
  </sheetData>
  <conditionalFormatting sqref="I1:I2 E1:E3 E63:E1048576 E5:E8 F1:H1048576">
    <cfRule type="cellIs" dxfId="19" priority="4" operator="equal">
      <formula>"Yes"</formula>
    </cfRule>
  </conditionalFormatting>
  <conditionalFormatting sqref="U1:U2">
    <cfRule type="cellIs" dxfId="18" priority="3" operator="equal">
      <formula>"Yes"</formula>
    </cfRule>
  </conditionalFormatting>
  <pageMargins left="0.7" right="0.7" top="0.75" bottom="0.75" header="0.3" footer="0.3"/>
  <pageSetup scale="89" fitToWidth="0" orientation="portrait" r:id="rId1"/>
  <headerFooter>
    <oddHeader>&amp;C&amp;"Arial,Bold"&amp;14&amp;UExample - Organizational Unit Details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F9:XFD23 C20:E23 C15:E18 C10:E13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11"/>
  <sheetViews>
    <sheetView workbookViewId="0">
      <selection activeCell="A2" sqref="A2"/>
    </sheetView>
  </sheetViews>
  <sheetFormatPr defaultRowHeight="15" x14ac:dyDescent="0.2"/>
  <cols>
    <col min="1" max="1" width="43.140625" style="55" customWidth="1"/>
    <col min="2" max="4" width="13.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row>
    <row r="3" spans="1:4" x14ac:dyDescent="0.2">
      <c r="A3" s="67" t="s">
        <v>65</v>
      </c>
      <c r="B3" s="68"/>
    </row>
    <row r="4" spans="1:4" x14ac:dyDescent="0.2">
      <c r="A4" s="98"/>
      <c r="B4" s="68"/>
    </row>
    <row r="6" spans="1:4" x14ac:dyDescent="0.2">
      <c r="B6" s="85" t="s">
        <v>4</v>
      </c>
      <c r="C6" s="85" t="s">
        <v>3</v>
      </c>
      <c r="D6" s="85" t="s">
        <v>8</v>
      </c>
    </row>
    <row r="7" spans="1:4" ht="45" x14ac:dyDescent="0.2">
      <c r="A7" s="69" t="s">
        <v>34</v>
      </c>
      <c r="B7" s="70"/>
      <c r="C7" s="70"/>
      <c r="D7" s="70"/>
    </row>
    <row r="8" spans="1:4" x14ac:dyDescent="0.2">
      <c r="A8" s="71" t="s">
        <v>35</v>
      </c>
      <c r="B8" s="72"/>
      <c r="C8" s="72"/>
      <c r="D8" s="72"/>
    </row>
    <row r="9" spans="1:4" ht="25.5" customHeight="1" x14ac:dyDescent="0.2">
      <c r="A9" s="69" t="s">
        <v>36</v>
      </c>
      <c r="B9" s="70"/>
      <c r="C9" s="70"/>
      <c r="D9" s="70"/>
    </row>
    <row r="10" spans="1:4" x14ac:dyDescent="0.2">
      <c r="A10" s="73"/>
      <c r="B10" s="74"/>
      <c r="C10" s="74"/>
      <c r="D10" s="74"/>
    </row>
    <row r="11" spans="1:4" ht="56.25" customHeight="1" x14ac:dyDescent="0.2">
      <c r="A11" s="69" t="s">
        <v>42</v>
      </c>
      <c r="B11" s="70"/>
      <c r="C11" s="70"/>
      <c r="D11" s="70"/>
    </row>
  </sheetData>
  <pageMargins left="0.7" right="0.7" top="0.75" bottom="0.75" header="0.3" footer="0.3"/>
  <pageSetup orientation="portrait" r:id="rId1"/>
  <headerFooter>
    <oddHeader>&amp;C&amp;"Arial,Bold"&amp;14&amp;UFinance Overview</oddHeader>
    <oddFooter>&amp;RThe contents of this chart are considered sworn testimony from the agency director.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D9" sqref="D9"/>
    </sheetView>
  </sheetViews>
  <sheetFormatPr defaultRowHeight="15" x14ac:dyDescent="0.2"/>
  <cols>
    <col min="1" max="1" width="43.140625" style="55" customWidth="1"/>
    <col min="2" max="4" width="11.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t="s">
        <v>118</v>
      </c>
    </row>
    <row r="3" spans="1:4" x14ac:dyDescent="0.2">
      <c r="A3" s="67" t="s">
        <v>65</v>
      </c>
      <c r="B3" s="68"/>
    </row>
    <row r="4" spans="1:4" x14ac:dyDescent="0.2">
      <c r="A4" s="98">
        <v>43556</v>
      </c>
      <c r="B4" s="68"/>
    </row>
    <row r="6" spans="1:4" x14ac:dyDescent="0.2">
      <c r="B6" s="85" t="s">
        <v>4</v>
      </c>
      <c r="C6" s="85" t="s">
        <v>3</v>
      </c>
      <c r="D6" s="85" t="s">
        <v>8</v>
      </c>
    </row>
    <row r="7" spans="1:4" ht="45" x14ac:dyDescent="0.2">
      <c r="A7" s="69" t="s">
        <v>34</v>
      </c>
      <c r="B7" s="70">
        <v>1500000</v>
      </c>
      <c r="C7" s="70">
        <v>1600000</v>
      </c>
      <c r="D7" s="70">
        <v>1600000</v>
      </c>
    </row>
    <row r="8" spans="1:4" x14ac:dyDescent="0.2">
      <c r="A8" s="71" t="s">
        <v>35</v>
      </c>
      <c r="B8" s="72">
        <v>700000</v>
      </c>
      <c r="C8" s="72">
        <v>695000</v>
      </c>
      <c r="D8" s="72">
        <v>542000</v>
      </c>
    </row>
    <row r="9" spans="1:4" ht="25.5" customHeight="1" x14ac:dyDescent="0.2">
      <c r="A9" s="69" t="s">
        <v>36</v>
      </c>
      <c r="B9" s="70">
        <f>B7-B8</f>
        <v>800000</v>
      </c>
      <c r="C9" s="70">
        <f t="shared" ref="C9:D9" si="0">C7-C8</f>
        <v>905000</v>
      </c>
      <c r="D9" s="70">
        <f t="shared" si="0"/>
        <v>1058000</v>
      </c>
    </row>
    <row r="10" spans="1:4" x14ac:dyDescent="0.2">
      <c r="A10" s="73"/>
      <c r="B10" s="74"/>
      <c r="C10" s="74"/>
      <c r="D10" s="74"/>
    </row>
    <row r="11" spans="1:4" ht="56.25" customHeight="1" x14ac:dyDescent="0.2">
      <c r="A11" s="69" t="s">
        <v>42</v>
      </c>
      <c r="B11" s="70">
        <v>800000</v>
      </c>
      <c r="C11" s="70">
        <v>1200000</v>
      </c>
      <c r="D11" s="70">
        <v>1400000</v>
      </c>
    </row>
  </sheetData>
  <pageMargins left="0.7" right="0.7" top="0.75" bottom="0.75" header="0.3" footer="0.3"/>
  <pageSetup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3"/>
  <sheetViews>
    <sheetView workbookViewId="0">
      <pane xSplit="4" ySplit="10" topLeftCell="E29" activePane="bottomRight" state="frozen"/>
      <selection pane="topRight" activeCell="E1" sqref="E1"/>
      <selection pane="bottomLeft" activeCell="A11" sqref="A11"/>
      <selection pane="bottomRight" activeCell="B2" sqref="B2"/>
    </sheetView>
  </sheetViews>
  <sheetFormatPr defaultColWidth="9.140625" defaultRowHeight="12.75" x14ac:dyDescent="0.2"/>
  <cols>
    <col min="1" max="1" width="19.42578125" style="59" customWidth="1"/>
    <col min="2" max="2" width="51.42578125" style="10" customWidth="1"/>
    <col min="3" max="3" width="9.140625" style="60" customWidth="1"/>
    <col min="4" max="4" width="0.85546875" style="26" customWidth="1"/>
    <col min="5" max="8" width="57.7109375" style="42" customWidth="1"/>
    <col min="9" max="9" width="17.28515625" style="42" customWidth="1"/>
    <col min="10" max="10" width="4" style="59" customWidth="1"/>
    <col min="11" max="11" width="3.140625" style="59" customWidth="1"/>
    <col min="12" max="12" width="12.28515625" style="59" customWidth="1"/>
    <col min="13" max="13" width="29" style="59" customWidth="1"/>
    <col min="14" max="16384" width="9.140625" style="59"/>
  </cols>
  <sheetData>
    <row r="1" spans="2:12" x14ac:dyDescent="0.2">
      <c r="B1" s="4" t="s">
        <v>64</v>
      </c>
      <c r="D1" s="29"/>
      <c r="E1" s="11"/>
      <c r="F1" s="11"/>
      <c r="G1" s="11"/>
      <c r="H1" s="11"/>
      <c r="I1" s="11"/>
      <c r="J1" s="26"/>
      <c r="K1" s="26"/>
      <c r="L1" s="27"/>
    </row>
    <row r="2" spans="2:12" x14ac:dyDescent="0.2">
      <c r="B2" s="58"/>
      <c r="D2" s="15"/>
      <c r="E2" s="11"/>
      <c r="F2" s="11"/>
      <c r="G2" s="11"/>
      <c r="H2" s="11"/>
      <c r="I2" s="11"/>
      <c r="J2" s="26"/>
      <c r="K2" s="26"/>
      <c r="L2" s="27"/>
    </row>
    <row r="3" spans="2:12" x14ac:dyDescent="0.2">
      <c r="B3" s="4" t="s">
        <v>65</v>
      </c>
      <c r="D3" s="29"/>
      <c r="E3" s="11"/>
      <c r="F3" s="11"/>
      <c r="G3" s="11"/>
      <c r="H3" s="11"/>
      <c r="I3" s="11"/>
      <c r="J3" s="26"/>
      <c r="K3" s="26"/>
      <c r="L3" s="27"/>
    </row>
    <row r="4" spans="2:12" ht="15.75" x14ac:dyDescent="0.2">
      <c r="B4" s="97"/>
      <c r="C4" s="65"/>
      <c r="D4" s="84"/>
      <c r="E4" s="9"/>
      <c r="F4" s="9"/>
      <c r="G4" s="9"/>
      <c r="H4" s="9"/>
      <c r="I4" s="11"/>
      <c r="L4" s="58"/>
    </row>
    <row r="5" spans="2:12" ht="15.75" x14ac:dyDescent="0.2">
      <c r="B5" s="49"/>
      <c r="C5" s="65"/>
      <c r="D5" s="48"/>
      <c r="E5" s="9"/>
      <c r="F5" s="9"/>
      <c r="G5" s="9"/>
      <c r="H5" s="9"/>
      <c r="I5" s="11"/>
      <c r="L5" s="58"/>
    </row>
    <row r="6" spans="2:12" x14ac:dyDescent="0.2">
      <c r="B6" s="63" t="s">
        <v>66</v>
      </c>
      <c r="D6" s="78"/>
      <c r="E6" s="11"/>
      <c r="F6" s="11"/>
      <c r="G6" s="11"/>
      <c r="H6" s="11"/>
      <c r="I6" s="11"/>
      <c r="L6" s="58"/>
    </row>
    <row r="7" spans="2:12" x14ac:dyDescent="0.2">
      <c r="B7" s="153" t="s">
        <v>101</v>
      </c>
      <c r="C7" s="8"/>
      <c r="D7" s="80"/>
      <c r="E7" s="104"/>
      <c r="F7" s="104"/>
      <c r="G7" s="104"/>
      <c r="H7" s="104"/>
      <c r="I7" s="2"/>
      <c r="J7" s="2"/>
    </row>
    <row r="8" spans="2:12" x14ac:dyDescent="0.2">
      <c r="B8" s="152" t="s">
        <v>16</v>
      </c>
      <c r="C8" s="86"/>
      <c r="D8" s="77"/>
      <c r="E8" s="106"/>
      <c r="F8" s="106"/>
      <c r="G8" s="106"/>
      <c r="H8" s="106"/>
      <c r="I8" s="2"/>
      <c r="J8" s="2"/>
    </row>
    <row r="9" spans="2:12" ht="15" customHeight="1" x14ac:dyDescent="0.2">
      <c r="B9" s="153" t="s">
        <v>151</v>
      </c>
      <c r="C9" s="8"/>
      <c r="D9" s="82"/>
      <c r="E9" s="104"/>
      <c r="F9" s="104"/>
      <c r="G9" s="104"/>
      <c r="H9" s="104"/>
      <c r="I9" s="2"/>
      <c r="J9" s="2"/>
    </row>
    <row r="10" spans="2:12" x14ac:dyDescent="0.2">
      <c r="B10" s="152" t="s">
        <v>15</v>
      </c>
      <c r="C10" s="86"/>
      <c r="D10" s="81"/>
      <c r="E10" s="106"/>
      <c r="F10" s="106"/>
      <c r="G10" s="106"/>
      <c r="H10" s="106"/>
      <c r="I10" s="2"/>
      <c r="J10" s="2"/>
    </row>
    <row r="11" spans="2:12" x14ac:dyDescent="0.2">
      <c r="B11" s="153" t="s">
        <v>14</v>
      </c>
      <c r="C11" s="8"/>
      <c r="D11" s="78"/>
      <c r="E11" s="104"/>
      <c r="F11" s="104"/>
      <c r="G11" s="104"/>
      <c r="H11" s="104"/>
      <c r="I11" s="2"/>
      <c r="J11" s="2"/>
    </row>
    <row r="12" spans="2:12" x14ac:dyDescent="0.2">
      <c r="B12" s="153"/>
      <c r="C12" s="87"/>
      <c r="D12" s="82"/>
      <c r="E12" s="2"/>
      <c r="F12" s="2"/>
      <c r="G12" s="2"/>
      <c r="H12" s="2"/>
      <c r="I12" s="2"/>
      <c r="J12" s="2"/>
    </row>
    <row r="13" spans="2:12" s="26" customFormat="1" x14ac:dyDescent="0.2">
      <c r="B13" s="63" t="s">
        <v>38</v>
      </c>
      <c r="C13" s="88"/>
      <c r="D13" s="82"/>
      <c r="E13" s="2"/>
      <c r="F13" s="2"/>
      <c r="G13" s="2"/>
      <c r="H13" s="2"/>
      <c r="I13" s="2"/>
      <c r="J13" s="2"/>
    </row>
    <row r="14" spans="2:12" x14ac:dyDescent="0.2">
      <c r="B14" s="150" t="s">
        <v>153</v>
      </c>
      <c r="C14" s="86"/>
      <c r="D14" s="78"/>
      <c r="E14" s="106"/>
      <c r="F14" s="106"/>
      <c r="G14" s="106"/>
      <c r="H14" s="106"/>
      <c r="I14" s="2"/>
      <c r="J14" s="2"/>
    </row>
    <row r="15" spans="2:12" ht="25.5" x14ac:dyDescent="0.2">
      <c r="B15" s="151" t="s">
        <v>9</v>
      </c>
      <c r="C15" s="8"/>
      <c r="D15" s="77"/>
      <c r="E15" s="104"/>
      <c r="F15" s="104"/>
      <c r="G15" s="104"/>
      <c r="H15" s="104"/>
      <c r="I15" s="2"/>
      <c r="J15" s="2"/>
    </row>
    <row r="16" spans="2:12" ht="25.5" x14ac:dyDescent="0.2">
      <c r="B16" s="150" t="s">
        <v>100</v>
      </c>
      <c r="C16" s="86"/>
      <c r="D16" s="82"/>
      <c r="E16" s="106"/>
      <c r="F16" s="106"/>
      <c r="G16" s="106"/>
      <c r="H16" s="106"/>
      <c r="I16" s="2"/>
      <c r="J16" s="2"/>
    </row>
    <row r="17" spans="2:10" x14ac:dyDescent="0.2">
      <c r="B17" s="15"/>
      <c r="C17" s="87"/>
      <c r="D17" s="82"/>
      <c r="E17" s="2"/>
      <c r="F17" s="2"/>
      <c r="G17" s="2"/>
      <c r="H17" s="2"/>
      <c r="I17" s="2"/>
      <c r="J17" s="2"/>
    </row>
    <row r="18" spans="2:10" s="26" customFormat="1" x14ac:dyDescent="0.2">
      <c r="B18" s="63" t="s">
        <v>39</v>
      </c>
      <c r="C18" s="88"/>
      <c r="D18" s="82"/>
      <c r="E18" s="2"/>
      <c r="F18" s="2"/>
      <c r="G18" s="2"/>
      <c r="H18" s="2"/>
      <c r="I18" s="2"/>
      <c r="J18" s="2"/>
    </row>
    <row r="19" spans="2:10" x14ac:dyDescent="0.2">
      <c r="B19" s="152" t="s">
        <v>17</v>
      </c>
      <c r="C19" s="86"/>
      <c r="D19" s="78"/>
      <c r="E19" s="106"/>
      <c r="F19" s="106"/>
      <c r="G19" s="106"/>
      <c r="H19" s="106"/>
      <c r="I19" s="2"/>
      <c r="J19" s="2"/>
    </row>
    <row r="20" spans="2:10" x14ac:dyDescent="0.2">
      <c r="B20" s="151" t="s">
        <v>28</v>
      </c>
      <c r="C20" s="23" t="s">
        <v>4</v>
      </c>
      <c r="D20" s="77"/>
      <c r="E20" s="104"/>
      <c r="F20" s="104"/>
      <c r="G20" s="104"/>
      <c r="H20" s="104"/>
      <c r="I20" s="2"/>
      <c r="J20" s="2"/>
    </row>
    <row r="21" spans="2:10" x14ac:dyDescent="0.2">
      <c r="B21" s="150" t="s">
        <v>109</v>
      </c>
      <c r="C21" s="89" t="s">
        <v>4</v>
      </c>
      <c r="D21" s="82"/>
      <c r="E21" s="106"/>
      <c r="F21" s="106"/>
      <c r="G21" s="106"/>
      <c r="H21" s="106"/>
      <c r="I21" s="2"/>
      <c r="J21" s="2"/>
    </row>
    <row r="22" spans="2:10" x14ac:dyDescent="0.2">
      <c r="B22" s="151" t="s">
        <v>96</v>
      </c>
      <c r="C22" s="23" t="s">
        <v>4</v>
      </c>
      <c r="D22" s="82"/>
      <c r="E22" s="111"/>
      <c r="F22" s="111"/>
      <c r="G22" s="111"/>
      <c r="H22" s="111"/>
      <c r="I22" s="22"/>
      <c r="J22" s="22"/>
    </row>
    <row r="23" spans="2:10" x14ac:dyDescent="0.2">
      <c r="B23" s="150" t="s">
        <v>97</v>
      </c>
      <c r="C23" s="89" t="s">
        <v>37</v>
      </c>
      <c r="D23" s="82"/>
      <c r="E23" s="107"/>
      <c r="F23" s="107"/>
      <c r="G23" s="107"/>
      <c r="H23" s="107"/>
      <c r="I23" s="20"/>
      <c r="J23" s="20"/>
    </row>
    <row r="24" spans="2:10" ht="25.5" x14ac:dyDescent="0.2">
      <c r="B24" s="151" t="s">
        <v>44</v>
      </c>
      <c r="C24" s="8"/>
      <c r="D24" s="78"/>
      <c r="E24" s="111"/>
      <c r="F24" s="111"/>
      <c r="G24" s="111"/>
      <c r="H24" s="111"/>
      <c r="I24" s="22"/>
      <c r="J24" s="22"/>
    </row>
    <row r="25" spans="2:10" s="26" customFormat="1" x14ac:dyDescent="0.2">
      <c r="B25" s="15"/>
      <c r="C25" s="8"/>
      <c r="D25" s="83"/>
      <c r="E25" s="22"/>
      <c r="F25" s="22"/>
      <c r="G25" s="22"/>
      <c r="H25" s="22"/>
      <c r="I25" s="22"/>
      <c r="J25" s="22"/>
    </row>
    <row r="26" spans="2:10" s="26" customFormat="1" x14ac:dyDescent="0.2">
      <c r="B26" s="63" t="s">
        <v>67</v>
      </c>
      <c r="C26" s="88"/>
      <c r="D26" s="77"/>
      <c r="E26" s="2"/>
      <c r="F26" s="2"/>
      <c r="G26" s="2"/>
      <c r="H26" s="2"/>
      <c r="I26" s="2"/>
      <c r="J26" s="2"/>
    </row>
    <row r="27" spans="2:10" x14ac:dyDescent="0.2">
      <c r="B27" s="150" t="s">
        <v>98</v>
      </c>
      <c r="C27" s="89"/>
      <c r="D27" s="82"/>
      <c r="E27" s="109"/>
      <c r="F27" s="109"/>
      <c r="G27" s="109"/>
      <c r="H27" s="109"/>
      <c r="I27" s="58"/>
      <c r="J27" s="58"/>
    </row>
    <row r="28" spans="2:10" s="38" customFormat="1" x14ac:dyDescent="0.2">
      <c r="B28" s="66" t="s">
        <v>30</v>
      </c>
      <c r="C28" s="90" t="s">
        <v>4</v>
      </c>
      <c r="D28" s="82"/>
      <c r="E28" s="112"/>
      <c r="F28" s="112"/>
      <c r="G28" s="112"/>
      <c r="H28" s="112"/>
      <c r="I28" s="52"/>
      <c r="J28" s="52"/>
    </row>
    <row r="29" spans="2:10" s="38" customFormat="1" x14ac:dyDescent="0.2">
      <c r="B29" s="53"/>
      <c r="C29" s="91" t="s">
        <v>3</v>
      </c>
      <c r="D29" s="83"/>
      <c r="E29" s="112"/>
      <c r="F29" s="112"/>
      <c r="G29" s="112"/>
      <c r="H29" s="112"/>
      <c r="I29" s="52"/>
      <c r="J29" s="52"/>
    </row>
    <row r="30" spans="2:10" s="38" customFormat="1" x14ac:dyDescent="0.2">
      <c r="B30" s="53"/>
      <c r="C30" s="91" t="s">
        <v>8</v>
      </c>
      <c r="D30" s="77"/>
      <c r="E30" s="112"/>
      <c r="F30" s="112"/>
      <c r="G30" s="112"/>
      <c r="H30" s="112"/>
      <c r="I30" s="52"/>
      <c r="J30" s="52"/>
    </row>
    <row r="31" spans="2:10" x14ac:dyDescent="0.2">
      <c r="B31" s="150" t="s">
        <v>43</v>
      </c>
      <c r="C31" s="89" t="s">
        <v>4</v>
      </c>
      <c r="D31" s="82"/>
      <c r="E31" s="109"/>
      <c r="F31" s="109"/>
      <c r="G31" s="109"/>
      <c r="H31" s="109"/>
      <c r="I31" s="58"/>
      <c r="J31" s="58"/>
    </row>
    <row r="32" spans="2:10" x14ac:dyDescent="0.2">
      <c r="B32" s="168" t="s">
        <v>27</v>
      </c>
      <c r="C32" s="169"/>
      <c r="D32" s="82"/>
      <c r="E32" s="109"/>
      <c r="F32" s="109"/>
      <c r="G32" s="109"/>
      <c r="H32" s="109"/>
      <c r="I32" s="58"/>
      <c r="J32" s="58"/>
    </row>
    <row r="33" spans="1:10" x14ac:dyDescent="0.2">
      <c r="B33" s="152"/>
      <c r="C33" s="92" t="s">
        <v>3</v>
      </c>
      <c r="D33" s="83"/>
      <c r="E33" s="109"/>
      <c r="F33" s="109"/>
      <c r="G33" s="109"/>
      <c r="H33" s="109"/>
      <c r="I33" s="58"/>
      <c r="J33" s="58"/>
    </row>
    <row r="34" spans="1:10" x14ac:dyDescent="0.2">
      <c r="B34" s="168" t="s">
        <v>27</v>
      </c>
      <c r="C34" s="169"/>
      <c r="D34" s="77"/>
      <c r="E34" s="109"/>
      <c r="F34" s="109"/>
      <c r="G34" s="109"/>
      <c r="H34" s="109"/>
      <c r="I34" s="58"/>
      <c r="J34" s="58"/>
    </row>
    <row r="35" spans="1:10" x14ac:dyDescent="0.2">
      <c r="B35" s="152"/>
      <c r="C35" s="92" t="s">
        <v>8</v>
      </c>
      <c r="D35" s="82"/>
      <c r="E35" s="109"/>
      <c r="F35" s="109"/>
      <c r="G35" s="109"/>
      <c r="H35" s="109"/>
      <c r="I35" s="58"/>
      <c r="J35" s="58"/>
    </row>
    <row r="36" spans="1:10" x14ac:dyDescent="0.2">
      <c r="B36" s="168" t="s">
        <v>27</v>
      </c>
      <c r="C36" s="169"/>
      <c r="D36" s="82"/>
      <c r="E36" s="109"/>
      <c r="F36" s="109"/>
      <c r="G36" s="109"/>
      <c r="H36" s="109"/>
      <c r="I36" s="58"/>
      <c r="J36" s="58"/>
    </row>
    <row r="37" spans="1:10" x14ac:dyDescent="0.2">
      <c r="B37" s="151" t="s">
        <v>19</v>
      </c>
      <c r="C37" s="23" t="s">
        <v>4</v>
      </c>
      <c r="D37" s="82"/>
      <c r="E37" s="113"/>
      <c r="F37" s="113"/>
      <c r="G37" s="113"/>
      <c r="H37" s="113"/>
      <c r="I37" s="33"/>
      <c r="J37" s="24"/>
    </row>
    <row r="38" spans="1:10" x14ac:dyDescent="0.2">
      <c r="B38" s="153"/>
      <c r="C38" s="6" t="s">
        <v>3</v>
      </c>
      <c r="D38" s="78"/>
      <c r="E38" s="113"/>
      <c r="F38" s="113"/>
      <c r="G38" s="113"/>
      <c r="H38" s="113"/>
      <c r="I38" s="33"/>
      <c r="J38" s="24"/>
    </row>
    <row r="39" spans="1:10" x14ac:dyDescent="0.2">
      <c r="B39" s="153"/>
      <c r="C39" s="6" t="s">
        <v>8</v>
      </c>
      <c r="D39" s="77"/>
      <c r="E39" s="113"/>
      <c r="F39" s="113"/>
      <c r="G39" s="113"/>
      <c r="H39" s="113"/>
      <c r="I39" s="33"/>
      <c r="J39" s="24"/>
    </row>
    <row r="40" spans="1:10" s="26" customFormat="1" x14ac:dyDescent="0.2">
      <c r="B40" s="153"/>
      <c r="C40" s="6"/>
      <c r="D40" s="82"/>
      <c r="E40" s="32"/>
      <c r="F40" s="32"/>
      <c r="G40" s="32"/>
      <c r="H40" s="32"/>
      <c r="I40" s="32"/>
      <c r="J40" s="31"/>
    </row>
    <row r="41" spans="1:10" s="26" customFormat="1" x14ac:dyDescent="0.2">
      <c r="B41" s="63" t="s">
        <v>41</v>
      </c>
      <c r="C41" s="88"/>
      <c r="D41" s="82"/>
      <c r="E41" s="2"/>
      <c r="F41" s="2"/>
      <c r="G41" s="2"/>
      <c r="H41" s="2"/>
      <c r="I41" s="2"/>
      <c r="J41" s="2"/>
    </row>
    <row r="42" spans="1:10" x14ac:dyDescent="0.2">
      <c r="B42" s="150" t="s">
        <v>99</v>
      </c>
      <c r="C42" s="89"/>
      <c r="D42" s="77"/>
      <c r="E42" s="114"/>
      <c r="F42" s="114"/>
      <c r="G42" s="114"/>
      <c r="H42" s="114"/>
      <c r="I42" s="28"/>
      <c r="J42" s="28"/>
    </row>
    <row r="43" spans="1:10" x14ac:dyDescent="0.2">
      <c r="B43" s="150"/>
      <c r="C43" s="89" t="s">
        <v>4</v>
      </c>
      <c r="D43" s="78"/>
      <c r="E43" s="115"/>
      <c r="F43" s="115"/>
      <c r="G43" s="115"/>
      <c r="H43" s="115"/>
      <c r="I43" s="28"/>
      <c r="J43" s="28"/>
    </row>
    <row r="44" spans="1:10" x14ac:dyDescent="0.2">
      <c r="B44" s="150"/>
      <c r="C44" s="89" t="s">
        <v>3</v>
      </c>
      <c r="D44" s="83"/>
      <c r="E44" s="115"/>
      <c r="F44" s="115"/>
      <c r="G44" s="115"/>
      <c r="H44" s="115"/>
      <c r="I44" s="28"/>
      <c r="J44" s="28"/>
    </row>
    <row r="45" spans="1:10" x14ac:dyDescent="0.2">
      <c r="B45" s="150"/>
      <c r="C45" s="89" t="s">
        <v>8</v>
      </c>
      <c r="D45" s="77"/>
      <c r="E45" s="115"/>
      <c r="F45" s="115"/>
      <c r="G45" s="115"/>
      <c r="H45" s="115"/>
      <c r="I45" s="28"/>
      <c r="J45" s="28"/>
    </row>
    <row r="46" spans="1:10" ht="16.5" customHeight="1" x14ac:dyDescent="0.2">
      <c r="A46" s="61" t="s">
        <v>92</v>
      </c>
      <c r="B46" s="173" t="s">
        <v>108</v>
      </c>
      <c r="C46" s="23"/>
      <c r="D46" s="82"/>
      <c r="E46" s="113"/>
      <c r="F46" s="113"/>
      <c r="G46" s="113"/>
      <c r="H46" s="113"/>
      <c r="I46" s="33"/>
      <c r="J46" s="24"/>
    </row>
    <row r="47" spans="1:10" x14ac:dyDescent="0.2">
      <c r="A47" s="146">
        <f>SUM(E47:CN47)</f>
        <v>0</v>
      </c>
      <c r="B47" s="171"/>
      <c r="C47" s="23" t="s">
        <v>4</v>
      </c>
      <c r="D47" s="82"/>
      <c r="E47" s="113"/>
      <c r="F47" s="113"/>
      <c r="G47" s="113"/>
      <c r="H47" s="113"/>
      <c r="I47" s="33"/>
      <c r="J47" s="24"/>
    </row>
    <row r="48" spans="1:10" x14ac:dyDescent="0.2">
      <c r="A48" s="146">
        <f>SUM(E48:CN48)</f>
        <v>0</v>
      </c>
      <c r="B48" s="171"/>
      <c r="C48" s="6" t="s">
        <v>3</v>
      </c>
      <c r="D48" s="83"/>
      <c r="E48" s="113"/>
      <c r="F48" s="113"/>
      <c r="G48" s="113"/>
      <c r="H48" s="113"/>
      <c r="I48" s="33"/>
      <c r="J48" s="24"/>
    </row>
    <row r="49" spans="1:10" x14ac:dyDescent="0.2">
      <c r="A49" s="146">
        <f>SUM(E49:CN49)</f>
        <v>0</v>
      </c>
      <c r="B49" s="171"/>
      <c r="C49" s="6" t="s">
        <v>8</v>
      </c>
      <c r="D49" s="77"/>
      <c r="E49" s="113"/>
      <c r="F49" s="113"/>
      <c r="G49" s="113"/>
      <c r="H49" s="113"/>
      <c r="I49" s="33"/>
      <c r="J49" s="24"/>
    </row>
    <row r="50" spans="1:10" x14ac:dyDescent="0.2">
      <c r="A50" s="62" t="s">
        <v>91</v>
      </c>
      <c r="B50" s="172" t="s">
        <v>104</v>
      </c>
      <c r="C50" s="89"/>
      <c r="D50" s="82"/>
      <c r="E50" s="116"/>
      <c r="F50" s="116"/>
      <c r="G50" s="116"/>
      <c r="H50" s="116"/>
      <c r="I50" s="25"/>
      <c r="J50" s="25"/>
    </row>
    <row r="51" spans="1:10" x14ac:dyDescent="0.2">
      <c r="A51" s="16">
        <f>'Finance Overview'!B8</f>
        <v>0</v>
      </c>
      <c r="B51" s="171"/>
      <c r="C51" s="89" t="s">
        <v>4</v>
      </c>
      <c r="D51" s="82"/>
      <c r="E51" s="117" t="str">
        <f t="shared" ref="E51:F51" si="0">IFERROR(E47/$A$51,"Agency does not track the total expense of providing the deliverable.")</f>
        <v>Agency does not track the total expense of providing the deliverable.</v>
      </c>
      <c r="F51" s="117" t="str">
        <f t="shared" si="0"/>
        <v>Agency does not track the total expense of providing the deliverable.</v>
      </c>
      <c r="G51" s="117" t="str">
        <f>IFERROR(G47/$A$51,"Agency does not track the total expense of providing the deliverable.")</f>
        <v>Agency does not track the total expense of providing the deliverable.</v>
      </c>
      <c r="H51" s="117" t="str">
        <f>IFERROR(H47/$A$51,"Agency does not track the total expense of providing the deliverable.")</f>
        <v>Agency does not track the total expense of providing the deliverable.</v>
      </c>
      <c r="I51" s="25"/>
      <c r="J51" s="25"/>
    </row>
    <row r="52" spans="1:10" x14ac:dyDescent="0.2">
      <c r="A52" s="16">
        <f>'Finance Overview'!C8</f>
        <v>0</v>
      </c>
      <c r="B52" s="171"/>
      <c r="C52" s="92" t="s">
        <v>3</v>
      </c>
      <c r="D52" s="83"/>
      <c r="E52" s="117" t="str">
        <f t="shared" ref="E52:F52" si="1">IFERROR(E48/$A$52,"Agency does not track the total expense of providing the deliverable.")</f>
        <v>Agency does not track the total expense of providing the deliverable.</v>
      </c>
      <c r="F52" s="117" t="str">
        <f t="shared" si="1"/>
        <v>Agency does not track the total expense of providing the deliverable.</v>
      </c>
      <c r="G52" s="117" t="str">
        <f>IFERROR(G48/$A$52,"Agency does not track the total expense of providing the deliverable.")</f>
        <v>Agency does not track the total expense of providing the deliverable.</v>
      </c>
      <c r="H52" s="117" t="str">
        <f>IFERROR(H48/$A$52,"Agency does not track the total expense of providing the deliverable.")</f>
        <v>Agency does not track the total expense of providing the deliverable.</v>
      </c>
      <c r="I52" s="25"/>
      <c r="J52" s="25"/>
    </row>
    <row r="53" spans="1:10" x14ac:dyDescent="0.2">
      <c r="A53" s="16">
        <f>'Finance Overview'!D8</f>
        <v>0</v>
      </c>
      <c r="B53" s="171"/>
      <c r="C53" s="92" t="s">
        <v>8</v>
      </c>
      <c r="D53" s="77"/>
      <c r="E53" s="117" t="str">
        <f t="shared" ref="E53:F53" si="2">IFERROR(E49/$A$53,"Agency does not track the total expense of providing the deliverable.")</f>
        <v>Agency does not track the total expense of providing the deliverable.</v>
      </c>
      <c r="F53" s="117" t="str">
        <f t="shared" si="2"/>
        <v>Agency does not track the total expense of providing the deliverable.</v>
      </c>
      <c r="G53" s="117" t="str">
        <f>IFERROR(G49/$A$53,"Agency does not track the total expense of providing the deliverable.")</f>
        <v>Agency does not track the total expense of providing the deliverable.</v>
      </c>
      <c r="H53" s="117" t="str">
        <f>IFERROR(H49/$A$53,"Agency does not track the total expense of providing the deliverable.")</f>
        <v>Agency does not track the total expense of providing the deliverable.</v>
      </c>
      <c r="I53" s="25"/>
      <c r="J53" s="25"/>
    </row>
    <row r="54" spans="1:10" x14ac:dyDescent="0.2">
      <c r="B54" s="153" t="s">
        <v>141</v>
      </c>
      <c r="C54" s="23"/>
      <c r="D54" s="82"/>
      <c r="E54" s="113"/>
      <c r="F54" s="113"/>
      <c r="G54" s="113"/>
      <c r="H54" s="113"/>
      <c r="I54" s="33"/>
      <c r="J54" s="24"/>
    </row>
    <row r="55" spans="1:10" ht="25.5" x14ac:dyDescent="0.2">
      <c r="B55" s="21"/>
      <c r="C55" s="23" t="s">
        <v>4</v>
      </c>
      <c r="D55" s="82"/>
      <c r="E55" s="113" t="str">
        <f t="shared" ref="E55:F55" si="3">IFERROR(E47/E28,"There were no units provided, no cost, or the agency does not track the number of units provided and/or total cost.")</f>
        <v>There were no units provided, no cost, or the agency does not track the number of units provided and/or total cost.</v>
      </c>
      <c r="F55" s="113" t="str">
        <f t="shared" si="3"/>
        <v>There were no units provided, no cost, or the agency does not track the number of units provided and/or total cost.</v>
      </c>
      <c r="G55" s="113" t="str">
        <f t="shared" ref="G55:H55" si="4">IFERROR(G47/G28,"There were no units provided, no cost, or the agency does not track the number of units provided and/or total cost.")</f>
        <v>There were no units provided, no cost, or the agency does not track the number of units provided and/or total cost.</v>
      </c>
      <c r="H55" s="113" t="str">
        <f t="shared" si="4"/>
        <v>There were no units provided, no cost, or the agency does not track the number of units provided and/or total cost.</v>
      </c>
      <c r="I55" s="33"/>
      <c r="J55" s="24"/>
    </row>
    <row r="56" spans="1:10" ht="25.5" x14ac:dyDescent="0.2">
      <c r="B56" s="153"/>
      <c r="C56" s="6" t="s">
        <v>3</v>
      </c>
      <c r="D56" s="82"/>
      <c r="E56" s="113" t="str">
        <f t="shared" ref="E56:F56" si="5">IFERROR(E48/E29,"There were no units provided, no cost, or the agency does not track the number of units provided and/or total cost.")</f>
        <v>There were no units provided, no cost, or the agency does not track the number of units provided and/or total cost.</v>
      </c>
      <c r="F56" s="113" t="str">
        <f t="shared" si="5"/>
        <v>There were no units provided, no cost, or the agency does not track the number of units provided and/or total cost.</v>
      </c>
      <c r="G56" s="113" t="str">
        <f t="shared" ref="G56:H56" si="6">IFERROR(G48/G29,"There were no units provided, no cost, or the agency does not track the number of units provided and/or total cost.")</f>
        <v>There were no units provided, no cost, or the agency does not track the number of units provided and/or total cost.</v>
      </c>
      <c r="H56" s="113" t="str">
        <f t="shared" si="6"/>
        <v>There were no units provided, no cost, or the agency does not track the number of units provided and/or total cost.</v>
      </c>
      <c r="I56" s="24"/>
      <c r="J56" s="24"/>
    </row>
    <row r="57" spans="1:10" ht="25.5" x14ac:dyDescent="0.2">
      <c r="B57" s="153"/>
      <c r="C57" s="6" t="s">
        <v>8</v>
      </c>
      <c r="D57" s="78"/>
      <c r="E57" s="113" t="str">
        <f t="shared" ref="E57:F57" si="7">IFERROR(E49/E30,"There were no units provided, no cost, or the agency does not track the number of units provided and/or total cost.")</f>
        <v>There were no units provided, no cost, or the agency does not track the number of units provided and/or total cost.</v>
      </c>
      <c r="F57" s="113" t="str">
        <f t="shared" si="7"/>
        <v>There were no units provided, no cost, or the agency does not track the number of units provided and/or total cost.</v>
      </c>
      <c r="G57" s="113" t="str">
        <f t="shared" ref="G57:H57" si="8">IFERROR(G49/G30,"There were no units provided, no cost, or the agency does not track the number of units provided and/or total cost.")</f>
        <v>There were no units provided, no cost, or the agency does not track the number of units provided and/or total cost.</v>
      </c>
      <c r="H57" s="113" t="str">
        <f t="shared" si="8"/>
        <v>There were no units provided, no cost, or the agency does not track the number of units provided and/or total cost.</v>
      </c>
      <c r="I57" s="33"/>
      <c r="J57" s="24"/>
    </row>
    <row r="58" spans="1:10" s="26" customFormat="1" x14ac:dyDescent="0.2">
      <c r="B58" s="153"/>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150" t="s">
        <v>143</v>
      </c>
      <c r="C60" s="89" t="s">
        <v>4</v>
      </c>
      <c r="D60" s="82"/>
      <c r="E60" s="118"/>
      <c r="F60" s="118"/>
      <c r="G60" s="118"/>
      <c r="H60" s="118"/>
      <c r="I60" s="33"/>
      <c r="J60" s="24"/>
    </row>
    <row r="61" spans="1:10" x14ac:dyDescent="0.2">
      <c r="B61" s="152"/>
      <c r="C61" s="92" t="s">
        <v>3</v>
      </c>
      <c r="D61" s="77"/>
      <c r="E61" s="118"/>
      <c r="F61" s="118"/>
      <c r="G61" s="118"/>
      <c r="H61" s="118"/>
      <c r="I61" s="33"/>
      <c r="J61" s="24"/>
    </row>
    <row r="62" spans="1:10" x14ac:dyDescent="0.2">
      <c r="B62" s="152"/>
      <c r="C62" s="92" t="s">
        <v>8</v>
      </c>
      <c r="D62" s="78"/>
      <c r="E62" s="118"/>
      <c r="F62" s="118"/>
      <c r="G62" s="118"/>
      <c r="H62" s="118"/>
      <c r="I62" s="33"/>
      <c r="J62" s="24"/>
    </row>
    <row r="63" spans="1:10" x14ac:dyDescent="0.2">
      <c r="B63" s="170" t="s">
        <v>142</v>
      </c>
      <c r="C63" s="23" t="s">
        <v>4</v>
      </c>
      <c r="D63" s="79"/>
      <c r="E63" s="113"/>
      <c r="F63" s="113"/>
      <c r="G63" s="113"/>
      <c r="H63" s="113"/>
      <c r="I63" s="33"/>
      <c r="J63" s="24"/>
    </row>
    <row r="64" spans="1:10" x14ac:dyDescent="0.2">
      <c r="B64" s="171"/>
      <c r="C64" s="6" t="s">
        <v>3</v>
      </c>
      <c r="D64" s="93"/>
      <c r="E64" s="113"/>
      <c r="F64" s="113"/>
      <c r="G64" s="113"/>
      <c r="H64" s="113"/>
      <c r="I64" s="33"/>
      <c r="J64" s="24"/>
    </row>
    <row r="65" spans="2:10" x14ac:dyDescent="0.2">
      <c r="B65" s="171"/>
      <c r="C65" s="6" t="s">
        <v>8</v>
      </c>
      <c r="D65" s="79"/>
      <c r="E65" s="113"/>
      <c r="F65" s="113"/>
      <c r="G65" s="113"/>
      <c r="H65" s="113"/>
      <c r="I65" s="33"/>
      <c r="J65" s="24"/>
    </row>
    <row r="66" spans="2:10" x14ac:dyDescent="0.2">
      <c r="B66" s="168" t="s">
        <v>144</v>
      </c>
      <c r="C66" s="89" t="s">
        <v>4</v>
      </c>
      <c r="D66" s="79"/>
      <c r="E66" s="118">
        <f t="shared" ref="E66:F66" si="9">SUM(E60,E63)</f>
        <v>0</v>
      </c>
      <c r="F66" s="118">
        <f t="shared" si="9"/>
        <v>0</v>
      </c>
      <c r="G66" s="118">
        <f t="shared" ref="G66:H66" si="10">SUM(G60,G63)</f>
        <v>0</v>
      </c>
      <c r="H66" s="118">
        <f t="shared" si="10"/>
        <v>0</v>
      </c>
      <c r="I66" s="33"/>
      <c r="J66" s="24"/>
    </row>
    <row r="67" spans="2:10" x14ac:dyDescent="0.2">
      <c r="B67" s="171"/>
      <c r="C67" s="92" t="s">
        <v>3</v>
      </c>
      <c r="D67" s="79"/>
      <c r="E67" s="118">
        <f t="shared" ref="E67:F67" si="11">SUM(E61,E64)</f>
        <v>0</v>
      </c>
      <c r="F67" s="118">
        <f t="shared" si="11"/>
        <v>0</v>
      </c>
      <c r="G67" s="118">
        <f t="shared" ref="G67:H67" si="12">SUM(G61,G64)</f>
        <v>0</v>
      </c>
      <c r="H67" s="118">
        <f t="shared" si="12"/>
        <v>0</v>
      </c>
      <c r="I67" s="33"/>
      <c r="J67" s="24"/>
    </row>
    <row r="68" spans="2:10" x14ac:dyDescent="0.2">
      <c r="B68" s="171"/>
      <c r="C68" s="92" t="s">
        <v>8</v>
      </c>
      <c r="D68" s="79"/>
      <c r="E68" s="118">
        <f t="shared" ref="E68:F68" si="13">SUM(E62,E65)</f>
        <v>0</v>
      </c>
      <c r="F68" s="118">
        <f t="shared" si="13"/>
        <v>0</v>
      </c>
      <c r="G68" s="118">
        <f t="shared" ref="G68:H68" si="14">SUM(G62,G65)</f>
        <v>0</v>
      </c>
      <c r="H68" s="118">
        <f t="shared" si="14"/>
        <v>0</v>
      </c>
      <c r="I68" s="33"/>
      <c r="J68" s="24"/>
    </row>
    <row r="69" spans="2:10" s="26" customFormat="1" x14ac:dyDescent="0.2">
      <c r="B69" s="153"/>
      <c r="C69" s="6"/>
      <c r="D69" s="94"/>
      <c r="E69" s="32"/>
      <c r="F69" s="32"/>
      <c r="G69" s="32"/>
      <c r="H69" s="32"/>
      <c r="I69" s="32"/>
      <c r="J69" s="31"/>
    </row>
    <row r="70" spans="2:10" s="26" customFormat="1" x14ac:dyDescent="0.2">
      <c r="B70" s="63" t="s">
        <v>70</v>
      </c>
      <c r="C70" s="88"/>
      <c r="D70" s="79"/>
      <c r="E70" s="2"/>
      <c r="F70" s="2"/>
      <c r="G70" s="2"/>
      <c r="H70" s="2"/>
      <c r="I70" s="2"/>
      <c r="J70" s="2"/>
    </row>
    <row r="71" spans="2:10" x14ac:dyDescent="0.2">
      <c r="B71" s="150" t="s">
        <v>103</v>
      </c>
      <c r="C71" s="86"/>
      <c r="D71" s="94"/>
      <c r="E71" s="39"/>
      <c r="F71" s="39"/>
      <c r="G71" s="39"/>
      <c r="H71" s="39"/>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B20:B25 I21:J25 G4:H5">
    <cfRule type="cellIs" dxfId="17" priority="23" operator="equal">
      <formula>"Yes"</formula>
    </cfRule>
  </conditionalFormatting>
  <conditionalFormatting sqref="J20">
    <cfRule type="cellIs" dxfId="16" priority="22" operator="equal">
      <formula>"Yes"</formula>
    </cfRule>
  </conditionalFormatting>
  <conditionalFormatting sqref="I20">
    <cfRule type="cellIs" dxfId="15" priority="21" operator="equal">
      <formula>"Yes"</formula>
    </cfRule>
  </conditionalFormatting>
  <conditionalFormatting sqref="E21:E25">
    <cfRule type="cellIs" dxfId="14" priority="14" operator="equal">
      <formula>"Yes"</formula>
    </cfRule>
  </conditionalFormatting>
  <conditionalFormatting sqref="E20">
    <cfRule type="cellIs" dxfId="13" priority="13" operator="equal">
      <formula>"Yes"</formula>
    </cfRule>
  </conditionalFormatting>
  <conditionalFormatting sqref="F21:F25">
    <cfRule type="cellIs" dxfId="12" priority="6" operator="equal">
      <formula>"Yes"</formula>
    </cfRule>
  </conditionalFormatting>
  <conditionalFormatting sqref="F20">
    <cfRule type="cellIs" dxfId="11" priority="5" operator="equal">
      <formula>"Yes"</formula>
    </cfRule>
  </conditionalFormatting>
  <conditionalFormatting sqref="G21:G25">
    <cfRule type="cellIs" dxfId="10" priority="4" operator="equal">
      <formula>"Yes"</formula>
    </cfRule>
  </conditionalFormatting>
  <conditionalFormatting sqref="G20">
    <cfRule type="cellIs" dxfId="9" priority="3" operator="equal">
      <formula>"Yes"</formula>
    </cfRule>
  </conditionalFormatting>
  <conditionalFormatting sqref="H21:H25">
    <cfRule type="cellIs" dxfId="8" priority="2" operator="equal">
      <formula>"Yes"</formula>
    </cfRule>
  </conditionalFormatting>
  <conditionalFormatting sqref="H20">
    <cfRule type="cellIs" dxfId="7" priority="1" operator="equal">
      <formula>"Yes"</formula>
    </cfRule>
  </conditionalFormatting>
  <dataValidations count="12">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4"/>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B49"/>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50:B53"/>
  </dataValidations>
  <pageMargins left="0.25" right="0.25" top="0.75" bottom="0.75" header="0.3" footer="0.3"/>
  <pageSetup scale="71"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D66 D70 D11 D14 D19</xm:sqref>
        </x14:dataValidation>
        <x14:dataValidation type="list" allowBlank="1" showInputMessage="1" showErrorMessage="1">
          <x14:formula1>
            <xm:f>'Drop Down Menus'!$C$4:$C$6</xm:f>
          </x14:formula1>
          <xm:sqref>A31 A33 A35 A14 C14 C31 C33 C35 E14:XFD14 E33:XFD33 E35:XFD35 E31:XFD31</xm:sqref>
        </x14:dataValidation>
        <x14:dataValidation type="list" allowBlank="1" showInputMessage="1" showErrorMessage="1">
          <x14:formula1>
            <xm:f>'Drop Down Menus'!$C$4:$C$5</xm:f>
          </x14:formula1>
          <xm:sqref>A20 A9 C9 C20 E9:XFD9 E20:XFD20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workbookViewId="0">
      <selection activeCell="A57" sqref="A57"/>
    </sheetView>
  </sheetViews>
  <sheetFormatPr defaultRowHeight="15" x14ac:dyDescent="0.2"/>
  <cols>
    <col min="1" max="1" width="30.5703125" style="125" customWidth="1"/>
    <col min="2" max="2" width="28.28515625" style="125" customWidth="1"/>
    <col min="3" max="3" width="39.7109375" style="125" customWidth="1"/>
    <col min="4" max="4" width="33.140625" style="125" customWidth="1"/>
    <col min="5" max="5" width="49.85546875" style="125" bestFit="1" customWidth="1"/>
    <col min="6" max="16384" width="9.140625" style="125"/>
  </cols>
  <sheetData>
    <row r="1" spans="1:4" x14ac:dyDescent="0.2">
      <c r="A1" s="130" t="s">
        <v>64</v>
      </c>
      <c r="B1" s="165"/>
      <c r="C1" s="166"/>
    </row>
    <row r="2" spans="1:4" ht="15" customHeight="1" x14ac:dyDescent="0.2">
      <c r="A2" s="167" t="s">
        <v>154</v>
      </c>
      <c r="B2" s="166"/>
      <c r="C2" s="166"/>
    </row>
    <row r="3" spans="1:4" x14ac:dyDescent="0.2">
      <c r="A3" s="57"/>
      <c r="B3" s="129"/>
      <c r="C3" s="129"/>
    </row>
    <row r="4" spans="1:4" x14ac:dyDescent="0.2">
      <c r="A4" s="130" t="s">
        <v>119</v>
      </c>
      <c r="C4" s="129"/>
    </row>
    <row r="5" spans="1:4" x14ac:dyDescent="0.2">
      <c r="A5" s="165" t="s">
        <v>117</v>
      </c>
      <c r="B5" s="166"/>
      <c r="C5" s="166"/>
    </row>
    <row r="6" spans="1:4" x14ac:dyDescent="0.2">
      <c r="A6" s="166"/>
      <c r="B6" s="166"/>
      <c r="C6" s="166"/>
      <c r="D6" s="129"/>
    </row>
    <row r="7" spans="1:4" x14ac:dyDescent="0.2">
      <c r="A7" s="166"/>
      <c r="B7" s="166"/>
      <c r="C7" s="166"/>
      <c r="D7" s="129"/>
    </row>
    <row r="8" spans="1:4" x14ac:dyDescent="0.2">
      <c r="A8" s="166"/>
      <c r="B8" s="166"/>
      <c r="C8" s="166"/>
      <c r="D8" s="129"/>
    </row>
    <row r="9" spans="1:4" x14ac:dyDescent="0.2">
      <c r="A9" s="166"/>
      <c r="B9" s="166"/>
      <c r="C9" s="166"/>
      <c r="D9" s="129"/>
    </row>
    <row r="10" spans="1:4" x14ac:dyDescent="0.2">
      <c r="A10" s="166"/>
      <c r="B10" s="166"/>
      <c r="C10" s="166"/>
      <c r="D10" s="129"/>
    </row>
    <row r="11" spans="1:4" x14ac:dyDescent="0.2">
      <c r="A11" s="166"/>
      <c r="B11" s="166"/>
      <c r="C11" s="166"/>
      <c r="D11" s="129"/>
    </row>
    <row r="12" spans="1:4" x14ac:dyDescent="0.2">
      <c r="A12" s="166"/>
      <c r="B12" s="166"/>
      <c r="C12" s="166"/>
      <c r="D12" s="129"/>
    </row>
    <row r="13" spans="1:4" x14ac:dyDescent="0.2">
      <c r="A13" s="166"/>
      <c r="B13" s="166"/>
      <c r="C13" s="166"/>
      <c r="D13" s="129"/>
    </row>
    <row r="14" spans="1:4" x14ac:dyDescent="0.2">
      <c r="A14" s="166"/>
      <c r="B14" s="166"/>
      <c r="C14" s="166"/>
      <c r="D14" s="129"/>
    </row>
    <row r="15" spans="1:4" x14ac:dyDescent="0.2">
      <c r="A15" s="166"/>
      <c r="B15" s="166"/>
      <c r="C15" s="166"/>
      <c r="D15" s="129"/>
    </row>
    <row r="16" spans="1:4" x14ac:dyDescent="0.2">
      <c r="A16" s="166"/>
      <c r="B16" s="166"/>
      <c r="C16" s="166"/>
      <c r="D16" s="129"/>
    </row>
    <row r="17" spans="1:5" x14ac:dyDescent="0.2">
      <c r="A17" s="166"/>
      <c r="B17" s="166"/>
      <c r="C17" s="166"/>
      <c r="D17" s="129"/>
    </row>
    <row r="18" spans="1:5" x14ac:dyDescent="0.2">
      <c r="A18" s="166"/>
      <c r="B18" s="166"/>
      <c r="C18" s="166"/>
      <c r="D18" s="129"/>
    </row>
    <row r="19" spans="1:5" x14ac:dyDescent="0.2">
      <c r="A19" s="166"/>
      <c r="B19" s="166"/>
      <c r="C19" s="166"/>
      <c r="D19" s="129"/>
    </row>
    <row r="20" spans="1:5" x14ac:dyDescent="0.2">
      <c r="A20" s="166"/>
      <c r="B20" s="166"/>
      <c r="C20" s="166"/>
      <c r="D20" s="129"/>
    </row>
    <row r="21" spans="1:5" x14ac:dyDescent="0.2">
      <c r="A21" s="166"/>
      <c r="B21" s="166"/>
      <c r="C21" s="166"/>
      <c r="D21" s="129"/>
    </row>
    <row r="23" spans="1:5" x14ac:dyDescent="0.2">
      <c r="A23" s="103" t="s">
        <v>120</v>
      </c>
      <c r="B23" s="103" t="s">
        <v>106</v>
      </c>
      <c r="C23" s="103" t="s">
        <v>107</v>
      </c>
      <c r="D23" s="103"/>
      <c r="E23" s="103"/>
    </row>
    <row r="24" spans="1:5" x14ac:dyDescent="0.2">
      <c r="A24" s="160" t="s">
        <v>252</v>
      </c>
      <c r="B24" t="s">
        <v>156</v>
      </c>
      <c r="C24" s="161" t="s">
        <v>157</v>
      </c>
    </row>
    <row r="25" spans="1:5" x14ac:dyDescent="0.2">
      <c r="A25" s="160" t="s">
        <v>253</v>
      </c>
      <c r="B25" t="s">
        <v>156</v>
      </c>
      <c r="C25" s="162" t="s">
        <v>157</v>
      </c>
    </row>
    <row r="26" spans="1:5" x14ac:dyDescent="0.2">
      <c r="A26" s="160" t="s">
        <v>254</v>
      </c>
      <c r="B26" t="s">
        <v>156</v>
      </c>
      <c r="C26" s="161" t="s">
        <v>157</v>
      </c>
    </row>
    <row r="27" spans="1:5" x14ac:dyDescent="0.2">
      <c r="A27" s="160" t="s">
        <v>255</v>
      </c>
      <c r="B27" t="s">
        <v>156</v>
      </c>
      <c r="C27" s="163" t="s">
        <v>157</v>
      </c>
    </row>
    <row r="28" spans="1:5" x14ac:dyDescent="0.2">
      <c r="A28" s="160" t="s">
        <v>256</v>
      </c>
      <c r="B28" t="s">
        <v>156</v>
      </c>
      <c r="C28" s="163" t="s">
        <v>157</v>
      </c>
    </row>
    <row r="29" spans="1:5" x14ac:dyDescent="0.2">
      <c r="A29" s="160" t="s">
        <v>272</v>
      </c>
      <c r="B29" t="s">
        <v>156</v>
      </c>
      <c r="C29" s="163" t="s">
        <v>157</v>
      </c>
    </row>
    <row r="30" spans="1:5" x14ac:dyDescent="0.2">
      <c r="A30" s="160" t="s">
        <v>273</v>
      </c>
      <c r="B30" t="s">
        <v>156</v>
      </c>
      <c r="C30" s="163" t="s">
        <v>157</v>
      </c>
    </row>
    <row r="31" spans="1:5" x14ac:dyDescent="0.2">
      <c r="A31" s="160" t="s">
        <v>274</v>
      </c>
      <c r="B31" t="s">
        <v>156</v>
      </c>
      <c r="C31" s="163" t="s">
        <v>157</v>
      </c>
    </row>
    <row r="32" spans="1:5" x14ac:dyDescent="0.2">
      <c r="A32" t="s">
        <v>275</v>
      </c>
      <c r="B32" t="s">
        <v>156</v>
      </c>
      <c r="C32" s="163" t="s">
        <v>157</v>
      </c>
    </row>
    <row r="33" spans="1:3" x14ac:dyDescent="0.2">
      <c r="A33" t="s">
        <v>276</v>
      </c>
      <c r="B33" t="s">
        <v>156</v>
      </c>
      <c r="C33" s="163" t="s">
        <v>157</v>
      </c>
    </row>
    <row r="34" spans="1:3" x14ac:dyDescent="0.2">
      <c r="A34" t="s">
        <v>257</v>
      </c>
      <c r="B34" t="s">
        <v>156</v>
      </c>
      <c r="C34" s="163" t="s">
        <v>157</v>
      </c>
    </row>
    <row r="35" spans="1:3" x14ac:dyDescent="0.2">
      <c r="A35" s="160" t="s">
        <v>258</v>
      </c>
      <c r="B35" t="s">
        <v>156</v>
      </c>
      <c r="C35" s="163" t="s">
        <v>157</v>
      </c>
    </row>
    <row r="36" spans="1:3" x14ac:dyDescent="0.2">
      <c r="A36" s="160" t="s">
        <v>259</v>
      </c>
      <c r="B36" t="s">
        <v>156</v>
      </c>
      <c r="C36" s="163" t="s">
        <v>157</v>
      </c>
    </row>
    <row r="37" spans="1:3" x14ac:dyDescent="0.2">
      <c r="A37" s="160" t="s">
        <v>260</v>
      </c>
      <c r="B37" t="s">
        <v>156</v>
      </c>
      <c r="C37" s="163" t="s">
        <v>157</v>
      </c>
    </row>
    <row r="38" spans="1:3" x14ac:dyDescent="0.2">
      <c r="A38" s="160" t="s">
        <v>261</v>
      </c>
      <c r="B38" t="s">
        <v>156</v>
      </c>
      <c r="C38" s="163" t="s">
        <v>157</v>
      </c>
    </row>
    <row r="39" spans="1:3" x14ac:dyDescent="0.2">
      <c r="A39" s="160" t="s">
        <v>262</v>
      </c>
      <c r="B39" t="s">
        <v>156</v>
      </c>
      <c r="C39" s="163" t="s">
        <v>157</v>
      </c>
    </row>
    <row r="40" spans="1:3" x14ac:dyDescent="0.2">
      <c r="A40" s="160" t="s">
        <v>263</v>
      </c>
      <c r="B40" t="s">
        <v>156</v>
      </c>
      <c r="C40" s="163" t="s">
        <v>157</v>
      </c>
    </row>
    <row r="41" spans="1:3" x14ac:dyDescent="0.2">
      <c r="A41" s="160" t="s">
        <v>264</v>
      </c>
      <c r="B41" t="s">
        <v>156</v>
      </c>
      <c r="C41" s="162" t="s">
        <v>157</v>
      </c>
    </row>
    <row r="42" spans="1:3" x14ac:dyDescent="0.2">
      <c r="A42" s="160" t="s">
        <v>265</v>
      </c>
      <c r="B42" t="s">
        <v>156</v>
      </c>
      <c r="C42" s="163" t="s">
        <v>157</v>
      </c>
    </row>
    <row r="43" spans="1:3" x14ac:dyDescent="0.2">
      <c r="A43" s="160" t="s">
        <v>266</v>
      </c>
      <c r="B43" t="s">
        <v>156</v>
      </c>
      <c r="C43" s="161" t="s">
        <v>157</v>
      </c>
    </row>
    <row r="44" spans="1:3" x14ac:dyDescent="0.2">
      <c r="A44" s="160" t="s">
        <v>267</v>
      </c>
      <c r="B44" t="s">
        <v>156</v>
      </c>
      <c r="C44" s="163" t="s">
        <v>157</v>
      </c>
    </row>
    <row r="45" spans="1:3" x14ac:dyDescent="0.2">
      <c r="A45" s="160" t="s">
        <v>268</v>
      </c>
      <c r="B45" t="s">
        <v>156</v>
      </c>
      <c r="C45" s="163" t="s">
        <v>157</v>
      </c>
    </row>
    <row r="46" spans="1:3" x14ac:dyDescent="0.2">
      <c r="A46" s="160" t="s">
        <v>269</v>
      </c>
      <c r="B46" t="s">
        <v>156</v>
      </c>
      <c r="C46" s="163" t="s">
        <v>157</v>
      </c>
    </row>
    <row r="47" spans="1:3" x14ac:dyDescent="0.2">
      <c r="A47" s="160" t="s">
        <v>270</v>
      </c>
      <c r="B47" t="s">
        <v>156</v>
      </c>
      <c r="C47" s="163" t="s">
        <v>157</v>
      </c>
    </row>
    <row r="48" spans="1:3" x14ac:dyDescent="0.2">
      <c r="A48" s="160" t="s">
        <v>271</v>
      </c>
      <c r="B48" t="s">
        <v>156</v>
      </c>
      <c r="C48" s="163" t="s">
        <v>157</v>
      </c>
    </row>
    <row r="49" spans="1:3" x14ac:dyDescent="0.2">
      <c r="A49" s="160" t="s">
        <v>277</v>
      </c>
      <c r="B49" t="s">
        <v>156</v>
      </c>
      <c r="C49" s="161" t="s">
        <v>157</v>
      </c>
    </row>
    <row r="50" spans="1:3" x14ac:dyDescent="0.2">
      <c r="A50" t="s">
        <v>177</v>
      </c>
      <c r="B50" t="s">
        <v>156</v>
      </c>
      <c r="C50" t="s">
        <v>157</v>
      </c>
    </row>
    <row r="51" spans="1:3" x14ac:dyDescent="0.2">
      <c r="A51" t="s">
        <v>180</v>
      </c>
      <c r="B51" t="s">
        <v>156</v>
      </c>
      <c r="C51" t="s">
        <v>157</v>
      </c>
    </row>
    <row r="52" spans="1:3" x14ac:dyDescent="0.2">
      <c r="A52" t="s">
        <v>182</v>
      </c>
      <c r="B52" t="s">
        <v>156</v>
      </c>
      <c r="C52" t="s">
        <v>157</v>
      </c>
    </row>
    <row r="53" spans="1:3" x14ac:dyDescent="0.2">
      <c r="A53" t="s">
        <v>183</v>
      </c>
      <c r="B53" t="s">
        <v>156</v>
      </c>
      <c r="C53" t="s">
        <v>157</v>
      </c>
    </row>
    <row r="54" spans="1:3" x14ac:dyDescent="0.2">
      <c r="A54" t="s">
        <v>184</v>
      </c>
      <c r="B54" t="s">
        <v>156</v>
      </c>
      <c r="C54" t="s">
        <v>157</v>
      </c>
    </row>
    <row r="55" spans="1:3" x14ac:dyDescent="0.2">
      <c r="A55" t="s">
        <v>238</v>
      </c>
      <c r="B55" t="s">
        <v>156</v>
      </c>
      <c r="C55" t="s">
        <v>157</v>
      </c>
    </row>
    <row r="56" spans="1:3" x14ac:dyDescent="0.2">
      <c r="A56" t="s">
        <v>250</v>
      </c>
      <c r="B56" t="s">
        <v>156</v>
      </c>
      <c r="C56" t="s">
        <v>157</v>
      </c>
    </row>
    <row r="57" spans="1:3" x14ac:dyDescent="0.2">
      <c r="A57" s="160" t="s">
        <v>282</v>
      </c>
      <c r="B57" t="s">
        <v>156</v>
      </c>
      <c r="C57" s="163" t="s">
        <v>157</v>
      </c>
    </row>
    <row r="58" spans="1:3" x14ac:dyDescent="0.2">
      <c r="A58" s="160" t="s">
        <v>278</v>
      </c>
      <c r="B58" t="s">
        <v>156</v>
      </c>
      <c r="C58" s="163" t="s">
        <v>157</v>
      </c>
    </row>
    <row r="59" spans="1:3" x14ac:dyDescent="0.2">
      <c r="A59" s="160" t="s">
        <v>279</v>
      </c>
      <c r="B59" t="s">
        <v>156</v>
      </c>
      <c r="C59" s="163" t="s">
        <v>157</v>
      </c>
    </row>
    <row r="60" spans="1:3" x14ac:dyDescent="0.2">
      <c r="A60" s="160" t="s">
        <v>280</v>
      </c>
      <c r="B60" t="s">
        <v>156</v>
      </c>
      <c r="C60" s="162" t="s">
        <v>157</v>
      </c>
    </row>
    <row r="61" spans="1:3" x14ac:dyDescent="0.2">
      <c r="A61" s="160" t="s">
        <v>281</v>
      </c>
      <c r="B61" t="s">
        <v>156</v>
      </c>
      <c r="C61" s="163" t="s">
        <v>157</v>
      </c>
    </row>
    <row r="62" spans="1:3" x14ac:dyDescent="0.2">
      <c r="A62" s="160" t="s">
        <v>283</v>
      </c>
      <c r="B62" t="s">
        <v>156</v>
      </c>
      <c r="C62" s="163" t="s">
        <v>157</v>
      </c>
    </row>
    <row r="63" spans="1:3" x14ac:dyDescent="0.2">
      <c r="A63" s="160" t="s">
        <v>284</v>
      </c>
      <c r="B63" t="s">
        <v>156</v>
      </c>
      <c r="C63" s="163" t="s">
        <v>285</v>
      </c>
    </row>
    <row r="64" spans="1:3" x14ac:dyDescent="0.2">
      <c r="A64" s="160" t="s">
        <v>286</v>
      </c>
      <c r="B64" t="s">
        <v>156</v>
      </c>
      <c r="C64" s="163" t="s">
        <v>285</v>
      </c>
    </row>
    <row r="65" spans="1:3" x14ac:dyDescent="0.2">
      <c r="A65" s="160" t="s">
        <v>287</v>
      </c>
      <c r="B65" t="s">
        <v>156</v>
      </c>
      <c r="C65" s="163" t="s">
        <v>288</v>
      </c>
    </row>
    <row r="66" spans="1:3" x14ac:dyDescent="0.2">
      <c r="A66" s="160" t="s">
        <v>289</v>
      </c>
      <c r="B66" t="s">
        <v>156</v>
      </c>
      <c r="C66" s="161" t="s">
        <v>288</v>
      </c>
    </row>
    <row r="67" spans="1:3" x14ac:dyDescent="0.2">
      <c r="A67" s="160" t="s">
        <v>290</v>
      </c>
      <c r="B67" t="s">
        <v>156</v>
      </c>
      <c r="C67" s="163" t="s">
        <v>288</v>
      </c>
    </row>
    <row r="68" spans="1:3" x14ac:dyDescent="0.2">
      <c r="A68" s="160" t="s">
        <v>291</v>
      </c>
      <c r="B68" t="s">
        <v>292</v>
      </c>
      <c r="C68" s="163" t="s">
        <v>157</v>
      </c>
    </row>
    <row r="69" spans="1:3" x14ac:dyDescent="0.2">
      <c r="A69" s="160" t="s">
        <v>293</v>
      </c>
      <c r="B69" t="s">
        <v>292</v>
      </c>
      <c r="C69" s="163" t="s">
        <v>157</v>
      </c>
    </row>
    <row r="70" spans="1:3" x14ac:dyDescent="0.2">
      <c r="A70" s="160" t="s">
        <v>294</v>
      </c>
      <c r="B70" t="s">
        <v>292</v>
      </c>
      <c r="C70" s="163" t="s">
        <v>157</v>
      </c>
    </row>
    <row r="71" spans="1:3" x14ac:dyDescent="0.2">
      <c r="A71" s="160" t="s">
        <v>295</v>
      </c>
      <c r="B71" t="s">
        <v>292</v>
      </c>
      <c r="C71" s="162" t="s">
        <v>157</v>
      </c>
    </row>
    <row r="72" spans="1:3" x14ac:dyDescent="0.2">
      <c r="A72" s="160" t="s">
        <v>296</v>
      </c>
      <c r="B72" t="s">
        <v>292</v>
      </c>
      <c r="C72" s="162" t="s">
        <v>157</v>
      </c>
    </row>
    <row r="73" spans="1:3" x14ac:dyDescent="0.2">
      <c r="A73" s="160" t="s">
        <v>297</v>
      </c>
      <c r="B73" t="s">
        <v>292</v>
      </c>
      <c r="C73" s="162" t="s">
        <v>288</v>
      </c>
    </row>
    <row r="74" spans="1:3" x14ac:dyDescent="0.2">
      <c r="A74" s="160" t="s">
        <v>298</v>
      </c>
      <c r="B74" t="s">
        <v>292</v>
      </c>
      <c r="C74" s="161" t="s">
        <v>288</v>
      </c>
    </row>
    <row r="75" spans="1:3" x14ac:dyDescent="0.2">
      <c r="A75" s="160" t="s">
        <v>299</v>
      </c>
      <c r="B75" t="s">
        <v>292</v>
      </c>
      <c r="C75" s="162" t="s">
        <v>288</v>
      </c>
    </row>
    <row r="76" spans="1:3" x14ac:dyDescent="0.2">
      <c r="A76" s="160" t="s">
        <v>300</v>
      </c>
      <c r="B76" t="s">
        <v>292</v>
      </c>
      <c r="C76" s="163" t="s">
        <v>288</v>
      </c>
    </row>
    <row r="77" spans="1:3" x14ac:dyDescent="0.2">
      <c r="A77" s="160" t="s">
        <v>301</v>
      </c>
      <c r="B77" t="s">
        <v>292</v>
      </c>
      <c r="C77" s="161" t="s">
        <v>288</v>
      </c>
    </row>
    <row r="78" spans="1:3" x14ac:dyDescent="0.2">
      <c r="A78" s="160" t="s">
        <v>302</v>
      </c>
      <c r="B78" t="s">
        <v>292</v>
      </c>
      <c r="C78" s="162" t="s">
        <v>288</v>
      </c>
    </row>
    <row r="79" spans="1:3" x14ac:dyDescent="0.2">
      <c r="A79" s="160" t="s">
        <v>303</v>
      </c>
      <c r="B79" t="s">
        <v>292</v>
      </c>
      <c r="C79" s="161" t="s">
        <v>288</v>
      </c>
    </row>
    <row r="80" spans="1:3" x14ac:dyDescent="0.2">
      <c r="A80" s="160" t="s">
        <v>304</v>
      </c>
      <c r="B80" t="s">
        <v>292</v>
      </c>
      <c r="C80" s="163" t="s">
        <v>288</v>
      </c>
    </row>
    <row r="81" spans="1:3" x14ac:dyDescent="0.2">
      <c r="A81" s="160" t="s">
        <v>305</v>
      </c>
      <c r="B81" t="s">
        <v>292</v>
      </c>
      <c r="C81" s="163" t="s">
        <v>288</v>
      </c>
    </row>
    <row r="82" spans="1:3" x14ac:dyDescent="0.2">
      <c r="A82" s="160" t="s">
        <v>306</v>
      </c>
      <c r="B82" t="s">
        <v>292</v>
      </c>
      <c r="C82" s="163" t="s">
        <v>288</v>
      </c>
    </row>
    <row r="83" spans="1:3" x14ac:dyDescent="0.2">
      <c r="A83" s="160" t="s">
        <v>307</v>
      </c>
      <c r="B83" t="s">
        <v>292</v>
      </c>
      <c r="C83" s="162" t="s">
        <v>157</v>
      </c>
    </row>
    <row r="84" spans="1:3" x14ac:dyDescent="0.2">
      <c r="A84" s="160" t="s">
        <v>308</v>
      </c>
      <c r="B84" t="s">
        <v>292</v>
      </c>
      <c r="C84" s="161" t="s">
        <v>157</v>
      </c>
    </row>
    <row r="85" spans="1:3" x14ac:dyDescent="0.2">
      <c r="A85" s="160" t="s">
        <v>309</v>
      </c>
      <c r="B85" t="s">
        <v>292</v>
      </c>
      <c r="C85" s="163" t="s">
        <v>157</v>
      </c>
    </row>
    <row r="86" spans="1:3" x14ac:dyDescent="0.2">
      <c r="A86" s="160" t="s">
        <v>310</v>
      </c>
      <c r="B86" t="s">
        <v>292</v>
      </c>
      <c r="C86" s="162" t="s">
        <v>157</v>
      </c>
    </row>
    <row r="87" spans="1:3" x14ac:dyDescent="0.2">
      <c r="A87" s="160" t="s">
        <v>311</v>
      </c>
      <c r="B87" t="s">
        <v>292</v>
      </c>
      <c r="C87" s="163" t="s">
        <v>157</v>
      </c>
    </row>
    <row r="88" spans="1:3" x14ac:dyDescent="0.2">
      <c r="A88" s="160" t="s">
        <v>312</v>
      </c>
      <c r="B88" t="s">
        <v>292</v>
      </c>
      <c r="C88" s="161" t="s">
        <v>157</v>
      </c>
    </row>
    <row r="89" spans="1:3" x14ac:dyDescent="0.2">
      <c r="A89" s="160" t="s">
        <v>313</v>
      </c>
      <c r="B89" t="s">
        <v>292</v>
      </c>
      <c r="C89" s="163" t="s">
        <v>157</v>
      </c>
    </row>
    <row r="90" spans="1:3" x14ac:dyDescent="0.2">
      <c r="A90" s="160" t="s">
        <v>314</v>
      </c>
      <c r="B90" t="s">
        <v>292</v>
      </c>
      <c r="C90" s="163" t="s">
        <v>157</v>
      </c>
    </row>
    <row r="91" spans="1:3" x14ac:dyDescent="0.2">
      <c r="A91" s="160" t="s">
        <v>315</v>
      </c>
      <c r="B91" t="s">
        <v>292</v>
      </c>
      <c r="C91" s="163" t="s">
        <v>157</v>
      </c>
    </row>
    <row r="92" spans="1:3" x14ac:dyDescent="0.2">
      <c r="A92" s="160" t="s">
        <v>316</v>
      </c>
      <c r="B92" t="s">
        <v>292</v>
      </c>
      <c r="C92" s="163" t="s">
        <v>288</v>
      </c>
    </row>
    <row r="93" spans="1:3" x14ac:dyDescent="0.2">
      <c r="A93" s="160" t="s">
        <v>317</v>
      </c>
      <c r="B93" t="s">
        <v>292</v>
      </c>
      <c r="C93" s="161" t="s">
        <v>288</v>
      </c>
    </row>
    <row r="94" spans="1:3" x14ac:dyDescent="0.2">
      <c r="A94" s="160" t="s">
        <v>318</v>
      </c>
      <c r="B94" t="s">
        <v>292</v>
      </c>
      <c r="C94" s="163" t="s">
        <v>288</v>
      </c>
    </row>
    <row r="95" spans="1:3" x14ac:dyDescent="0.2">
      <c r="A95" s="160" t="s">
        <v>319</v>
      </c>
      <c r="B95" t="s">
        <v>292</v>
      </c>
      <c r="C95" s="161" t="s">
        <v>288</v>
      </c>
    </row>
    <row r="96" spans="1:3" x14ac:dyDescent="0.2">
      <c r="A96" s="160" t="s">
        <v>320</v>
      </c>
      <c r="B96" t="s">
        <v>292</v>
      </c>
      <c r="C96" s="161" t="s">
        <v>288</v>
      </c>
    </row>
    <row r="97" spans="1:3" x14ac:dyDescent="0.2">
      <c r="A97" s="160" t="s">
        <v>321</v>
      </c>
      <c r="B97" t="s">
        <v>292</v>
      </c>
      <c r="C97" s="161" t="s">
        <v>288</v>
      </c>
    </row>
    <row r="98" spans="1:3" x14ac:dyDescent="0.2">
      <c r="A98" s="160" t="s">
        <v>322</v>
      </c>
      <c r="B98" t="s">
        <v>292</v>
      </c>
      <c r="C98" s="163" t="s">
        <v>288</v>
      </c>
    </row>
    <row r="99" spans="1:3" x14ac:dyDescent="0.2">
      <c r="A99" s="160" t="s">
        <v>323</v>
      </c>
      <c r="B99" t="s">
        <v>292</v>
      </c>
      <c r="C99" s="161" t="s">
        <v>157</v>
      </c>
    </row>
    <row r="100" spans="1:3" x14ac:dyDescent="0.2">
      <c r="A100" s="160" t="s">
        <v>324</v>
      </c>
      <c r="B100" t="s">
        <v>292</v>
      </c>
      <c r="C100" s="163" t="s">
        <v>157</v>
      </c>
    </row>
    <row r="101" spans="1:3" x14ac:dyDescent="0.2">
      <c r="A101" s="160" t="s">
        <v>325</v>
      </c>
      <c r="B101" t="s">
        <v>292</v>
      </c>
      <c r="C101" s="162" t="s">
        <v>157</v>
      </c>
    </row>
    <row r="102" spans="1:3" x14ac:dyDescent="0.2">
      <c r="A102" s="160" t="s">
        <v>326</v>
      </c>
      <c r="B102" t="s">
        <v>292</v>
      </c>
      <c r="C102" s="162" t="s">
        <v>157</v>
      </c>
    </row>
    <row r="103" spans="1:3" x14ac:dyDescent="0.2">
      <c r="A103" s="160" t="s">
        <v>327</v>
      </c>
      <c r="B103" t="s">
        <v>292</v>
      </c>
      <c r="C103" s="161" t="s">
        <v>157</v>
      </c>
    </row>
    <row r="104" spans="1:3" x14ac:dyDescent="0.2">
      <c r="A104" s="160" t="s">
        <v>328</v>
      </c>
      <c r="B104" t="s">
        <v>292</v>
      </c>
      <c r="C104" s="161" t="s">
        <v>157</v>
      </c>
    </row>
    <row r="105" spans="1:3" x14ac:dyDescent="0.2">
      <c r="A105" s="160" t="s">
        <v>329</v>
      </c>
      <c r="B105" t="s">
        <v>292</v>
      </c>
      <c r="C105" s="161" t="s">
        <v>288</v>
      </c>
    </row>
    <row r="106" spans="1:3" ht="25.5" x14ac:dyDescent="0.2">
      <c r="A106" s="164" t="s">
        <v>330</v>
      </c>
      <c r="B106" t="s">
        <v>292</v>
      </c>
      <c r="C106" s="162" t="s">
        <v>157</v>
      </c>
    </row>
  </sheetData>
  <mergeCells count="3">
    <mergeCell ref="B1:C1"/>
    <mergeCell ref="A2:C2"/>
    <mergeCell ref="A5:C21"/>
  </mergeCells>
  <pageMargins left="0.7" right="0.7" top="0.75" bottom="0.75" header="0.3" footer="0.3"/>
  <pageSetup scale="93" fitToHeight="0" orientation="portrait" r:id="rId1"/>
  <headerFooter>
    <oddHeader>&amp;C&amp;"Arial,Bold"&amp;14&amp;UAssociated Laws to include in the Deliverables Chart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pane xSplit="4" ySplit="10" topLeftCell="E11" activePane="bottomRight" state="frozen"/>
      <selection pane="topRight" activeCell="E1" sqref="E1"/>
      <selection pane="bottomLeft" activeCell="A9" sqref="A9"/>
      <selection pane="bottomRight" activeCell="B2" sqref="B2"/>
    </sheetView>
  </sheetViews>
  <sheetFormatPr defaultColWidth="9.140625" defaultRowHeight="12.75" x14ac:dyDescent="0.2"/>
  <cols>
    <col min="1" max="1" width="19.42578125" style="44" customWidth="1"/>
    <col min="2" max="2" width="46.42578125" style="10" customWidth="1"/>
    <col min="3" max="3" width="9.140625" style="45" customWidth="1"/>
    <col min="4" max="4" width="0.85546875" style="26" customWidth="1"/>
    <col min="5" max="5" width="75.7109375" style="37" customWidth="1"/>
    <col min="6" max="8" width="75.7109375" style="42" customWidth="1"/>
    <col min="9" max="9" width="17.28515625" style="37"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64</v>
      </c>
      <c r="D1" s="29"/>
      <c r="E1" s="11"/>
      <c r="F1" s="11"/>
      <c r="G1" s="11"/>
      <c r="H1" s="11"/>
      <c r="I1" s="11"/>
      <c r="J1" s="26"/>
      <c r="K1" s="26"/>
      <c r="L1" s="27"/>
    </row>
    <row r="2" spans="1:12" s="59" customFormat="1" x14ac:dyDescent="0.2">
      <c r="B2" s="58" t="s">
        <v>118</v>
      </c>
      <c r="C2" s="60"/>
      <c r="D2" s="15"/>
      <c r="E2" s="11"/>
      <c r="F2" s="11"/>
      <c r="G2" s="11"/>
      <c r="H2" s="11"/>
      <c r="I2" s="11"/>
      <c r="J2" s="26"/>
      <c r="K2" s="26"/>
      <c r="L2" s="27"/>
    </row>
    <row r="3" spans="1:12" s="41" customFormat="1" x14ac:dyDescent="0.2">
      <c r="B3" s="4" t="s">
        <v>65</v>
      </c>
      <c r="C3" s="45"/>
      <c r="D3" s="29"/>
      <c r="E3" s="11"/>
      <c r="F3" s="11"/>
      <c r="G3" s="11"/>
      <c r="H3" s="11"/>
      <c r="I3" s="11"/>
      <c r="J3" s="26"/>
      <c r="K3" s="26"/>
      <c r="L3" s="27"/>
    </row>
    <row r="4" spans="1:12" s="44" customFormat="1" ht="15.75" x14ac:dyDescent="0.2">
      <c r="B4" s="97">
        <v>43556</v>
      </c>
      <c r="C4" s="65"/>
      <c r="D4" s="84"/>
      <c r="E4" s="9"/>
      <c r="F4" s="2"/>
      <c r="G4" s="9"/>
      <c r="H4" s="9"/>
      <c r="I4" s="11"/>
      <c r="L4" s="43"/>
    </row>
    <row r="5" spans="1:12" s="59" customFormat="1" ht="15.75" x14ac:dyDescent="0.2">
      <c r="B5" s="49"/>
      <c r="C5" s="65"/>
      <c r="D5" s="48"/>
      <c r="E5" s="9"/>
      <c r="F5" s="9"/>
      <c r="G5" s="9"/>
      <c r="H5" s="9"/>
      <c r="I5" s="11"/>
      <c r="L5" s="58"/>
    </row>
    <row r="6" spans="1:12" x14ac:dyDescent="0.2">
      <c r="B6" s="63" t="s">
        <v>66</v>
      </c>
      <c r="C6" s="60"/>
      <c r="D6" s="78"/>
      <c r="E6" s="11"/>
      <c r="F6" s="11"/>
      <c r="G6" s="11"/>
      <c r="H6" s="11"/>
      <c r="I6" s="11"/>
      <c r="L6" s="3"/>
    </row>
    <row r="7" spans="1:12" x14ac:dyDescent="0.2">
      <c r="B7" s="102" t="s">
        <v>101</v>
      </c>
      <c r="C7" s="8"/>
      <c r="D7" s="80"/>
      <c r="E7" s="104">
        <v>1</v>
      </c>
      <c r="F7" s="104">
        <v>2</v>
      </c>
      <c r="G7" s="104">
        <v>3</v>
      </c>
      <c r="H7" s="104">
        <v>4</v>
      </c>
      <c r="I7" s="2"/>
      <c r="J7" s="2"/>
    </row>
    <row r="8" spans="1:12" ht="25.5" x14ac:dyDescent="0.2">
      <c r="B8" s="127" t="s">
        <v>16</v>
      </c>
      <c r="C8" s="86"/>
      <c r="D8" s="77"/>
      <c r="E8" s="106" t="s">
        <v>130</v>
      </c>
      <c r="F8" s="106" t="s">
        <v>132</v>
      </c>
      <c r="G8" s="106" t="s">
        <v>131</v>
      </c>
      <c r="H8" s="138" t="s">
        <v>133</v>
      </c>
      <c r="I8" s="2"/>
      <c r="J8" s="2"/>
    </row>
    <row r="9" spans="1:12" ht="25.5" x14ac:dyDescent="0.2">
      <c r="B9" s="102" t="s">
        <v>151</v>
      </c>
      <c r="C9" s="8"/>
      <c r="D9" s="82"/>
      <c r="E9" s="104" t="s">
        <v>1</v>
      </c>
      <c r="F9" s="104" t="s">
        <v>1</v>
      </c>
      <c r="G9" s="104" t="s">
        <v>1</v>
      </c>
      <c r="H9" s="104" t="s">
        <v>2</v>
      </c>
      <c r="I9" s="2"/>
      <c r="J9" s="2"/>
    </row>
    <row r="10" spans="1:12" s="30" customFormat="1" ht="63.75" x14ac:dyDescent="0.2">
      <c r="A10" s="44"/>
      <c r="B10" s="101" t="s">
        <v>15</v>
      </c>
      <c r="C10" s="86"/>
      <c r="D10" s="81"/>
      <c r="E10" s="106" t="s">
        <v>134</v>
      </c>
      <c r="F10" s="106" t="s">
        <v>77</v>
      </c>
      <c r="G10" s="145" t="s">
        <v>72</v>
      </c>
      <c r="H10" s="145" t="s">
        <v>87</v>
      </c>
      <c r="I10" s="2"/>
      <c r="J10" s="2"/>
    </row>
    <row r="11" spans="1:12" x14ac:dyDescent="0.2">
      <c r="B11" s="102" t="s">
        <v>14</v>
      </c>
      <c r="C11" s="8"/>
      <c r="D11" s="78"/>
      <c r="E11" s="104" t="s">
        <v>26</v>
      </c>
      <c r="F11" s="104" t="s">
        <v>71</v>
      </c>
      <c r="G11" s="104" t="s">
        <v>62</v>
      </c>
      <c r="H11" s="104" t="s">
        <v>61</v>
      </c>
      <c r="I11" s="2"/>
      <c r="J11" s="2"/>
    </row>
    <row r="12" spans="1:12" s="30" customFormat="1" x14ac:dyDescent="0.2">
      <c r="A12" s="44"/>
      <c r="B12" s="102"/>
      <c r="C12" s="87"/>
      <c r="D12" s="82"/>
      <c r="E12" s="2"/>
      <c r="F12" s="2"/>
      <c r="G12" s="2"/>
      <c r="H12" s="2"/>
      <c r="I12" s="2"/>
      <c r="J12" s="2"/>
    </row>
    <row r="13" spans="1:12" s="26" customFormat="1" x14ac:dyDescent="0.2">
      <c r="B13" s="63" t="s">
        <v>38</v>
      </c>
      <c r="C13" s="88"/>
      <c r="D13" s="82"/>
      <c r="E13" s="2"/>
      <c r="F13" s="2"/>
      <c r="G13" s="2"/>
      <c r="H13" s="2"/>
      <c r="I13" s="2"/>
      <c r="J13" s="2"/>
    </row>
    <row r="14" spans="1:12" x14ac:dyDescent="0.2">
      <c r="B14" s="99" t="s">
        <v>153</v>
      </c>
      <c r="C14" s="86"/>
      <c r="D14" s="78"/>
      <c r="E14" s="106" t="s">
        <v>1</v>
      </c>
      <c r="F14" s="106" t="s">
        <v>2</v>
      </c>
      <c r="G14" s="106" t="s">
        <v>49</v>
      </c>
      <c r="H14" s="106" t="s">
        <v>2</v>
      </c>
      <c r="I14" s="2"/>
      <c r="J14" s="2"/>
    </row>
    <row r="15" spans="1:12" ht="102" x14ac:dyDescent="0.2">
      <c r="B15" s="100" t="s">
        <v>9</v>
      </c>
      <c r="C15" s="8"/>
      <c r="D15" s="77"/>
      <c r="E15" s="104" t="s">
        <v>135</v>
      </c>
      <c r="F15" s="104" t="s">
        <v>146</v>
      </c>
      <c r="G15" s="104" t="s">
        <v>80</v>
      </c>
      <c r="H15" s="104" t="s">
        <v>88</v>
      </c>
      <c r="I15" s="2"/>
      <c r="J15" s="2"/>
    </row>
    <row r="16" spans="1:12" ht="25.5" x14ac:dyDescent="0.2">
      <c r="B16" s="99" t="s">
        <v>100</v>
      </c>
      <c r="C16" s="86"/>
      <c r="D16" s="82"/>
      <c r="E16" s="106" t="s">
        <v>25</v>
      </c>
      <c r="F16" s="106" t="s">
        <v>75</v>
      </c>
      <c r="G16" s="106">
        <v>6</v>
      </c>
      <c r="H16" s="106" t="s">
        <v>5</v>
      </c>
      <c r="I16" s="2"/>
      <c r="J16" s="2"/>
    </row>
    <row r="17" spans="1:10" s="30" customFormat="1" x14ac:dyDescent="0.2">
      <c r="A17" s="44"/>
      <c r="B17" s="15"/>
      <c r="C17" s="87"/>
      <c r="D17" s="82"/>
      <c r="E17" s="2"/>
      <c r="F17" s="2"/>
      <c r="G17" s="2"/>
      <c r="H17" s="2"/>
      <c r="I17" s="2"/>
      <c r="J17" s="2"/>
    </row>
    <row r="18" spans="1:10" s="26" customFormat="1" x14ac:dyDescent="0.2">
      <c r="B18" s="63" t="s">
        <v>39</v>
      </c>
      <c r="C18" s="88"/>
      <c r="D18" s="82"/>
      <c r="E18" s="2"/>
      <c r="F18" s="2"/>
      <c r="G18" s="2"/>
      <c r="H18" s="2"/>
      <c r="I18" s="2"/>
      <c r="J18" s="2"/>
    </row>
    <row r="19" spans="1:10" x14ac:dyDescent="0.2">
      <c r="B19" s="101" t="s">
        <v>17</v>
      </c>
      <c r="C19" s="86"/>
      <c r="D19" s="78"/>
      <c r="E19" s="106" t="s">
        <v>93</v>
      </c>
      <c r="F19" s="106" t="s">
        <v>73</v>
      </c>
      <c r="G19" s="106" t="s">
        <v>79</v>
      </c>
      <c r="H19" s="106" t="s">
        <v>89</v>
      </c>
      <c r="I19" s="2"/>
      <c r="J19" s="2"/>
    </row>
    <row r="20" spans="1:10" x14ac:dyDescent="0.2">
      <c r="B20" s="100" t="s">
        <v>28</v>
      </c>
      <c r="C20" s="23" t="s">
        <v>4</v>
      </c>
      <c r="D20" s="77"/>
      <c r="E20" s="104" t="s">
        <v>2</v>
      </c>
      <c r="F20" s="104" t="s">
        <v>2</v>
      </c>
      <c r="G20" s="104" t="s">
        <v>2</v>
      </c>
      <c r="H20" s="104" t="s">
        <v>1</v>
      </c>
      <c r="I20" s="2"/>
      <c r="J20" s="2"/>
    </row>
    <row r="21" spans="1:10" ht="76.5" x14ac:dyDescent="0.2">
      <c r="B21" s="99" t="s">
        <v>40</v>
      </c>
      <c r="C21" s="89" t="s">
        <v>4</v>
      </c>
      <c r="D21" s="82"/>
      <c r="E21" s="137" t="s">
        <v>136</v>
      </c>
      <c r="F21" s="137" t="s">
        <v>55</v>
      </c>
      <c r="G21" s="137" t="s">
        <v>147</v>
      </c>
      <c r="H21" s="106" t="s">
        <v>56</v>
      </c>
      <c r="I21" s="2"/>
      <c r="J21" s="2"/>
    </row>
    <row r="22" spans="1:10" x14ac:dyDescent="0.2">
      <c r="B22" s="100" t="s">
        <v>96</v>
      </c>
      <c r="C22" s="23" t="s">
        <v>4</v>
      </c>
      <c r="D22" s="82"/>
      <c r="E22" s="111">
        <v>25000</v>
      </c>
      <c r="F22" s="111">
        <v>5</v>
      </c>
      <c r="G22" s="111">
        <v>3</v>
      </c>
      <c r="H22" s="111">
        <v>10000</v>
      </c>
      <c r="I22" s="22"/>
      <c r="J22" s="22"/>
    </row>
    <row r="23" spans="1:10" ht="25.5" x14ac:dyDescent="0.2">
      <c r="B23" s="99" t="s">
        <v>97</v>
      </c>
      <c r="C23" s="89" t="s">
        <v>37</v>
      </c>
      <c r="D23" s="82"/>
      <c r="E23" s="107">
        <v>0.05</v>
      </c>
      <c r="F23" s="107" t="s">
        <v>138</v>
      </c>
      <c r="G23" s="107">
        <v>0.05</v>
      </c>
      <c r="H23" s="107">
        <v>7.0000000000000007E-2</v>
      </c>
      <c r="I23" s="20"/>
      <c r="J23" s="20"/>
    </row>
    <row r="24" spans="1:10" ht="25.5" x14ac:dyDescent="0.2">
      <c r="B24" s="100" t="s">
        <v>44</v>
      </c>
      <c r="C24" s="8"/>
      <c r="D24" s="78"/>
      <c r="E24" s="111">
        <v>10000000</v>
      </c>
      <c r="F24" s="111" t="s">
        <v>74</v>
      </c>
      <c r="G24" s="111" t="s">
        <v>138</v>
      </c>
      <c r="H24" s="111" t="s">
        <v>149</v>
      </c>
      <c r="I24" s="22"/>
      <c r="J24" s="22"/>
    </row>
    <row r="25" spans="1:10" s="26" customFormat="1" x14ac:dyDescent="0.2">
      <c r="B25" s="15"/>
      <c r="C25" s="8"/>
      <c r="D25" s="83"/>
      <c r="E25" s="22"/>
      <c r="F25" s="22"/>
      <c r="G25" s="22"/>
      <c r="H25" s="22"/>
      <c r="I25" s="22"/>
      <c r="J25" s="22"/>
    </row>
    <row r="26" spans="1:10" s="26" customFormat="1" ht="25.5" x14ac:dyDescent="0.2">
      <c r="B26" s="63" t="s">
        <v>67</v>
      </c>
      <c r="C26" s="88"/>
      <c r="D26" s="77"/>
      <c r="E26" s="2"/>
      <c r="F26" s="2"/>
      <c r="G26" s="2"/>
      <c r="H26" s="2"/>
      <c r="I26" s="2"/>
      <c r="J26" s="2"/>
    </row>
    <row r="27" spans="1:10" x14ac:dyDescent="0.2">
      <c r="B27" s="99" t="s">
        <v>98</v>
      </c>
      <c r="C27" s="89"/>
      <c r="D27" s="82"/>
      <c r="E27" s="109" t="s">
        <v>137</v>
      </c>
      <c r="F27" s="109" t="s">
        <v>76</v>
      </c>
      <c r="G27" s="109" t="s">
        <v>86</v>
      </c>
      <c r="H27" s="109" t="s">
        <v>150</v>
      </c>
      <c r="I27" s="36"/>
      <c r="J27" s="3"/>
    </row>
    <row r="28" spans="1:10" s="38" customFormat="1" x14ac:dyDescent="0.2">
      <c r="B28" s="66" t="s">
        <v>30</v>
      </c>
      <c r="C28" s="90" t="s">
        <v>4</v>
      </c>
      <c r="D28" s="82"/>
      <c r="E28" s="112">
        <v>200</v>
      </c>
      <c r="F28" s="112">
        <v>100</v>
      </c>
      <c r="G28" s="112">
        <v>3</v>
      </c>
      <c r="H28" s="112">
        <v>12000</v>
      </c>
      <c r="I28" s="52"/>
      <c r="J28" s="52"/>
    </row>
    <row r="29" spans="1:10" s="38" customFormat="1" x14ac:dyDescent="0.2">
      <c r="B29" s="53"/>
      <c r="C29" s="91" t="s">
        <v>3</v>
      </c>
      <c r="D29" s="83"/>
      <c r="E29" s="112" t="s">
        <v>138</v>
      </c>
      <c r="F29" s="112">
        <v>50</v>
      </c>
      <c r="G29" s="112">
        <v>0</v>
      </c>
      <c r="H29" s="112">
        <v>9000</v>
      </c>
      <c r="I29" s="52"/>
      <c r="J29" s="52"/>
    </row>
    <row r="30" spans="1:10" s="38" customFormat="1" x14ac:dyDescent="0.2">
      <c r="B30" s="53"/>
      <c r="C30" s="91" t="s">
        <v>8</v>
      </c>
      <c r="D30" s="77"/>
      <c r="E30" s="112">
        <v>100</v>
      </c>
      <c r="F30" s="112">
        <v>0</v>
      </c>
      <c r="G30" s="112">
        <v>10</v>
      </c>
      <c r="H30" s="112" t="s">
        <v>138</v>
      </c>
      <c r="I30" s="52"/>
      <c r="J30" s="52"/>
    </row>
    <row r="31" spans="1:10" ht="25.5" x14ac:dyDescent="0.2">
      <c r="B31" s="99" t="s">
        <v>43</v>
      </c>
      <c r="C31" s="89" t="s">
        <v>4</v>
      </c>
      <c r="D31" s="82"/>
      <c r="E31" s="109" t="s">
        <v>1</v>
      </c>
      <c r="F31" s="109" t="s">
        <v>2</v>
      </c>
      <c r="G31" s="109" t="s">
        <v>2</v>
      </c>
      <c r="H31" s="109" t="s">
        <v>49</v>
      </c>
      <c r="I31" s="36"/>
      <c r="J31" s="3"/>
    </row>
    <row r="32" spans="1:10" x14ac:dyDescent="0.2">
      <c r="B32" s="168" t="s">
        <v>27</v>
      </c>
      <c r="C32" s="169"/>
      <c r="D32" s="82"/>
      <c r="E32" s="109" t="s">
        <v>139</v>
      </c>
      <c r="F32" s="109" t="s">
        <v>140</v>
      </c>
      <c r="G32" s="109" t="s">
        <v>140</v>
      </c>
      <c r="H32" s="109" t="s">
        <v>138</v>
      </c>
      <c r="I32" s="36"/>
      <c r="J32" s="3"/>
    </row>
    <row r="33" spans="1:10" x14ac:dyDescent="0.2">
      <c r="B33" s="101"/>
      <c r="C33" s="92" t="s">
        <v>3</v>
      </c>
      <c r="D33" s="83"/>
      <c r="E33" s="109" t="s">
        <v>1</v>
      </c>
      <c r="F33" s="109" t="s">
        <v>2</v>
      </c>
      <c r="G33" s="109" t="s">
        <v>2</v>
      </c>
      <c r="H33" s="109" t="s">
        <v>49</v>
      </c>
      <c r="I33" s="36"/>
      <c r="J33" s="3"/>
    </row>
    <row r="34" spans="1:10" x14ac:dyDescent="0.2">
      <c r="B34" s="168" t="s">
        <v>27</v>
      </c>
      <c r="C34" s="169"/>
      <c r="D34" s="77"/>
      <c r="E34" s="109" t="s">
        <v>139</v>
      </c>
      <c r="F34" s="109" t="s">
        <v>140</v>
      </c>
      <c r="G34" s="109" t="s">
        <v>140</v>
      </c>
      <c r="H34" s="109" t="s">
        <v>138</v>
      </c>
      <c r="I34" s="36"/>
      <c r="J34" s="3"/>
    </row>
    <row r="35" spans="1:10" x14ac:dyDescent="0.2">
      <c r="B35" s="101"/>
      <c r="C35" s="92" t="s">
        <v>8</v>
      </c>
      <c r="D35" s="82"/>
      <c r="E35" s="109" t="s">
        <v>2</v>
      </c>
      <c r="F35" s="109" t="s">
        <v>2</v>
      </c>
      <c r="G35" s="109" t="s">
        <v>2</v>
      </c>
      <c r="H35" s="109" t="s">
        <v>2</v>
      </c>
      <c r="I35" s="36"/>
      <c r="J35" s="3"/>
    </row>
    <row r="36" spans="1:10" x14ac:dyDescent="0.2">
      <c r="B36" s="168" t="s">
        <v>27</v>
      </c>
      <c r="C36" s="169"/>
      <c r="D36" s="82"/>
      <c r="E36" s="109" t="s">
        <v>140</v>
      </c>
      <c r="F36" s="109" t="s">
        <v>140</v>
      </c>
      <c r="G36" s="109" t="s">
        <v>140</v>
      </c>
      <c r="H36" s="109" t="s">
        <v>140</v>
      </c>
      <c r="I36" s="36"/>
      <c r="J36" s="3"/>
    </row>
    <row r="37" spans="1:10" x14ac:dyDescent="0.2">
      <c r="B37" s="100" t="s">
        <v>19</v>
      </c>
      <c r="C37" s="23" t="s">
        <v>4</v>
      </c>
      <c r="D37" s="82"/>
      <c r="E37" s="113">
        <v>0</v>
      </c>
      <c r="F37" s="113">
        <v>25</v>
      </c>
      <c r="G37" s="113">
        <v>0</v>
      </c>
      <c r="H37" s="113" t="s">
        <v>90</v>
      </c>
      <c r="I37" s="33"/>
      <c r="J37" s="24"/>
    </row>
    <row r="38" spans="1:10" x14ac:dyDescent="0.2">
      <c r="B38" s="102"/>
      <c r="C38" s="6" t="s">
        <v>3</v>
      </c>
      <c r="D38" s="78"/>
      <c r="E38" s="113">
        <v>0</v>
      </c>
      <c r="F38" s="113">
        <v>10</v>
      </c>
      <c r="G38" s="113">
        <v>0</v>
      </c>
      <c r="H38" s="113" t="s">
        <v>90</v>
      </c>
      <c r="I38" s="33"/>
      <c r="J38" s="24"/>
    </row>
    <row r="39" spans="1:10" x14ac:dyDescent="0.2">
      <c r="B39" s="102"/>
      <c r="C39" s="6" t="s">
        <v>8</v>
      </c>
      <c r="D39" s="77"/>
      <c r="E39" s="113">
        <v>0</v>
      </c>
      <c r="F39" s="113">
        <v>0</v>
      </c>
      <c r="G39" s="113">
        <v>0</v>
      </c>
      <c r="H39" s="113" t="s">
        <v>90</v>
      </c>
      <c r="I39" s="33"/>
      <c r="J39" s="24"/>
    </row>
    <row r="40" spans="1:10" s="26" customFormat="1" x14ac:dyDescent="0.2">
      <c r="B40" s="102"/>
      <c r="C40" s="6"/>
      <c r="D40" s="82"/>
      <c r="E40" s="32"/>
      <c r="F40" s="32"/>
      <c r="G40" s="32"/>
      <c r="H40" s="32"/>
      <c r="I40" s="32"/>
      <c r="J40" s="31"/>
    </row>
    <row r="41" spans="1:10" s="26" customFormat="1" x14ac:dyDescent="0.2">
      <c r="B41" s="63" t="s">
        <v>41</v>
      </c>
      <c r="C41" s="88"/>
      <c r="D41" s="82"/>
      <c r="E41" s="2"/>
      <c r="F41" s="2"/>
      <c r="G41" s="2"/>
      <c r="H41" s="2"/>
      <c r="I41" s="2"/>
      <c r="J41" s="2"/>
    </row>
    <row r="42" spans="1:10" ht="25.5" x14ac:dyDescent="0.2">
      <c r="B42" s="99" t="s">
        <v>99</v>
      </c>
      <c r="C42" s="89"/>
      <c r="D42" s="77"/>
      <c r="E42" s="34"/>
      <c r="F42" s="34"/>
      <c r="G42" s="34"/>
      <c r="H42" s="34"/>
      <c r="I42" s="28"/>
      <c r="J42" s="28"/>
    </row>
    <row r="43" spans="1:10" s="44" customFormat="1" x14ac:dyDescent="0.2">
      <c r="B43" s="99"/>
      <c r="C43" s="89" t="s">
        <v>4</v>
      </c>
      <c r="D43" s="78"/>
      <c r="E43" s="115">
        <v>50.5</v>
      </c>
      <c r="F43" s="115">
        <v>1.5</v>
      </c>
      <c r="G43" s="115">
        <v>3</v>
      </c>
      <c r="H43" s="115">
        <v>15</v>
      </c>
      <c r="I43" s="28"/>
      <c r="J43" s="28"/>
    </row>
    <row r="44" spans="1:10" x14ac:dyDescent="0.2">
      <c r="B44" s="99"/>
      <c r="C44" s="89" t="s">
        <v>3</v>
      </c>
      <c r="D44" s="83"/>
      <c r="E44" s="115">
        <v>50.5</v>
      </c>
      <c r="F44" s="115">
        <v>1.5</v>
      </c>
      <c r="G44" s="115">
        <v>3</v>
      </c>
      <c r="H44" s="115">
        <v>15</v>
      </c>
      <c r="I44" s="28"/>
      <c r="J44" s="28"/>
    </row>
    <row r="45" spans="1:10" x14ac:dyDescent="0.2">
      <c r="A45" s="7"/>
      <c r="B45" s="99"/>
      <c r="C45" s="89" t="s">
        <v>8</v>
      </c>
      <c r="D45" s="77"/>
      <c r="E45" s="115">
        <v>48</v>
      </c>
      <c r="F45" s="115">
        <v>1</v>
      </c>
      <c r="G45" s="115">
        <v>3</v>
      </c>
      <c r="H45" s="115">
        <v>10</v>
      </c>
      <c r="I45" s="28"/>
      <c r="J45" s="28"/>
    </row>
    <row r="46" spans="1:10" x14ac:dyDescent="0.2">
      <c r="A46" s="61" t="s">
        <v>92</v>
      </c>
      <c r="B46" s="173" t="s">
        <v>108</v>
      </c>
      <c r="C46" s="23"/>
      <c r="D46" s="82"/>
      <c r="E46" s="33"/>
      <c r="F46" s="33"/>
      <c r="G46" s="33"/>
      <c r="H46" s="33"/>
      <c r="I46" s="33"/>
      <c r="J46" s="24"/>
    </row>
    <row r="47" spans="1:10" s="44" customFormat="1" x14ac:dyDescent="0.2">
      <c r="A47" s="146">
        <f>SUM(E47:CN47)</f>
        <v>700000</v>
      </c>
      <c r="B47" s="171"/>
      <c r="C47" s="23" t="s">
        <v>4</v>
      </c>
      <c r="D47" s="82"/>
      <c r="E47" s="113">
        <v>50000</v>
      </c>
      <c r="F47" s="113">
        <v>75000</v>
      </c>
      <c r="G47" s="113">
        <v>175000</v>
      </c>
      <c r="H47" s="113">
        <v>400000</v>
      </c>
      <c r="I47" s="33"/>
      <c r="J47" s="24"/>
    </row>
    <row r="48" spans="1:10" x14ac:dyDescent="0.2">
      <c r="A48" s="146">
        <f>SUM(E48:CN48)</f>
        <v>695000</v>
      </c>
      <c r="B48" s="171"/>
      <c r="C48" s="6" t="s">
        <v>3</v>
      </c>
      <c r="D48" s="83"/>
      <c r="E48" s="113">
        <v>50000</v>
      </c>
      <c r="F48" s="113">
        <v>75000</v>
      </c>
      <c r="G48" s="113">
        <v>150000</v>
      </c>
      <c r="H48" s="113">
        <v>420000</v>
      </c>
      <c r="I48" s="33"/>
      <c r="J48" s="24"/>
    </row>
    <row r="49" spans="1:10" x14ac:dyDescent="0.2">
      <c r="A49" s="146">
        <f>SUM(E49:CN49)</f>
        <v>542000</v>
      </c>
      <c r="B49" s="171"/>
      <c r="C49" s="6" t="s">
        <v>8</v>
      </c>
      <c r="D49" s="77"/>
      <c r="E49" s="113">
        <v>30000</v>
      </c>
      <c r="F49" s="113">
        <v>30000</v>
      </c>
      <c r="G49" s="113">
        <v>150000</v>
      </c>
      <c r="H49" s="113">
        <v>332000</v>
      </c>
      <c r="I49" s="33"/>
      <c r="J49" s="24"/>
    </row>
    <row r="50" spans="1:10" x14ac:dyDescent="0.2">
      <c r="A50" s="62" t="s">
        <v>91</v>
      </c>
      <c r="B50" s="172" t="s">
        <v>104</v>
      </c>
      <c r="C50" s="89"/>
      <c r="D50" s="82"/>
      <c r="E50" s="64"/>
      <c r="F50" s="64"/>
      <c r="G50" s="64"/>
      <c r="H50" s="64"/>
      <c r="I50" s="25"/>
      <c r="J50" s="25"/>
    </row>
    <row r="51" spans="1:10" s="44" customFormat="1" x14ac:dyDescent="0.2">
      <c r="A51" s="16">
        <f>'Example-Finance Overview'!B8</f>
        <v>700000</v>
      </c>
      <c r="B51" s="171"/>
      <c r="C51" s="89" t="s">
        <v>4</v>
      </c>
      <c r="D51" s="82"/>
      <c r="E51" s="117">
        <f>E47/$A$51</f>
        <v>7.1428571428571425E-2</v>
      </c>
      <c r="F51" s="117">
        <f t="shared" ref="F51:H51" si="0">F47/$A$51</f>
        <v>0.10714285714285714</v>
      </c>
      <c r="G51" s="117">
        <f t="shared" si="0"/>
        <v>0.25</v>
      </c>
      <c r="H51" s="117">
        <f t="shared" si="0"/>
        <v>0.5714285714285714</v>
      </c>
      <c r="I51" s="25"/>
      <c r="J51" s="25"/>
    </row>
    <row r="52" spans="1:10" x14ac:dyDescent="0.2">
      <c r="A52" s="16">
        <f>'Example-Finance Overview'!C8</f>
        <v>695000</v>
      </c>
      <c r="B52" s="171"/>
      <c r="C52" s="92" t="s">
        <v>3</v>
      </c>
      <c r="D52" s="83"/>
      <c r="E52" s="117">
        <f>E48/$A$52</f>
        <v>7.1942446043165464E-2</v>
      </c>
      <c r="F52" s="117">
        <f t="shared" ref="F52:H52" si="1">F48/$A$52</f>
        <v>0.1079136690647482</v>
      </c>
      <c r="G52" s="117">
        <f t="shared" si="1"/>
        <v>0.21582733812949639</v>
      </c>
      <c r="H52" s="117">
        <f t="shared" si="1"/>
        <v>0.60431654676258995</v>
      </c>
      <c r="I52" s="25"/>
      <c r="J52" s="25"/>
    </row>
    <row r="53" spans="1:10" x14ac:dyDescent="0.2">
      <c r="A53" s="16">
        <f>'Example-Finance Overview'!D8</f>
        <v>542000</v>
      </c>
      <c r="B53" s="171"/>
      <c r="C53" s="92" t="s">
        <v>8</v>
      </c>
      <c r="D53" s="77"/>
      <c r="E53" s="117">
        <f>E49/$A$53</f>
        <v>5.5350553505535055E-2</v>
      </c>
      <c r="F53" s="117">
        <f t="shared" ref="F53:H53" si="2">F49/$A$53</f>
        <v>5.5350553505535055E-2</v>
      </c>
      <c r="G53" s="117">
        <f t="shared" si="2"/>
        <v>0.2767527675276753</v>
      </c>
      <c r="H53" s="117">
        <f t="shared" si="2"/>
        <v>0.61254612546125464</v>
      </c>
      <c r="I53" s="25"/>
      <c r="J53" s="25"/>
    </row>
    <row r="54" spans="1:10" x14ac:dyDescent="0.2">
      <c r="B54" s="102" t="s">
        <v>141</v>
      </c>
      <c r="C54" s="23"/>
      <c r="D54" s="82"/>
      <c r="E54" s="33"/>
      <c r="F54" s="33"/>
      <c r="G54" s="33"/>
      <c r="H54" s="33"/>
      <c r="I54" s="33"/>
      <c r="J54" s="24"/>
    </row>
    <row r="55" spans="1:10" s="44" customFormat="1" x14ac:dyDescent="0.2">
      <c r="B55" s="21"/>
      <c r="C55" s="23" t="s">
        <v>4</v>
      </c>
      <c r="D55" s="82"/>
      <c r="E55" s="113">
        <f>IFERROR(E47/E28,"There were no units provided, no cost, or the agency does not track the number of units provided and/or total cost.")</f>
        <v>250</v>
      </c>
      <c r="F55" s="113">
        <f t="shared" ref="F55:H55" si="3">IFERROR(F47/F28,"There were no units provided, no cost, or the agency does not track the number of units provided and/or total cost.")</f>
        <v>750</v>
      </c>
      <c r="G55" s="113">
        <f t="shared" si="3"/>
        <v>58333.333333333336</v>
      </c>
      <c r="H55" s="113">
        <f t="shared" si="3"/>
        <v>33.333333333333336</v>
      </c>
      <c r="I55" s="33"/>
      <c r="J55" s="24"/>
    </row>
    <row r="56" spans="1:10" ht="25.5" x14ac:dyDescent="0.2">
      <c r="B56" s="102"/>
      <c r="C56" s="6" t="s">
        <v>3</v>
      </c>
      <c r="D56" s="82"/>
      <c r="E56" s="113" t="str">
        <f>IFERROR(E48/E29,"There were no units provided, no cost, or the agency does not track the number of units provided and/or total cost.")</f>
        <v>There were no units provided, no cost, or the agency does not track the number of units provided and/or total cost.</v>
      </c>
      <c r="F56" s="113">
        <f t="shared" ref="F56:H57" si="4">IFERROR(F48/F29,"There were no units provided, no cost, or the agency does not track the number of units provided and/or total cost.")</f>
        <v>1500</v>
      </c>
      <c r="G56" s="113" t="str">
        <f t="shared" si="4"/>
        <v>There were no units provided, no cost, or the agency does not track the number of units provided and/or total cost.</v>
      </c>
      <c r="H56" s="113">
        <f t="shared" si="4"/>
        <v>46.666666666666664</v>
      </c>
      <c r="I56" s="24"/>
      <c r="J56" s="24"/>
    </row>
    <row r="57" spans="1:10" ht="25.5" x14ac:dyDescent="0.2">
      <c r="B57" s="102"/>
      <c r="C57" s="6" t="s">
        <v>8</v>
      </c>
      <c r="D57" s="78"/>
      <c r="E57" s="113">
        <f>IFERROR(E49/E30,"There were no units provided, no cost, or the agency does not track the number of units provided and/or total cost.")</f>
        <v>300</v>
      </c>
      <c r="F57" s="113" t="str">
        <f t="shared" si="4"/>
        <v>There were no units provided, no cost, or the agency does not track the number of units provided and/or total cost.</v>
      </c>
      <c r="G57" s="113">
        <f t="shared" si="4"/>
        <v>15000</v>
      </c>
      <c r="H57" s="113" t="str">
        <f t="shared" si="4"/>
        <v>There were no units provided, no cost, or the agency does not track the number of units provided and/or total cost.</v>
      </c>
      <c r="I57" s="33"/>
      <c r="J57" s="24"/>
    </row>
    <row r="58" spans="1:10" s="26" customFormat="1" x14ac:dyDescent="0.2">
      <c r="B58" s="102"/>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99" t="s">
        <v>143</v>
      </c>
      <c r="C60" s="89" t="s">
        <v>4</v>
      </c>
      <c r="D60" s="82"/>
      <c r="E60" s="118">
        <v>0</v>
      </c>
      <c r="F60" s="118">
        <v>2500</v>
      </c>
      <c r="G60" s="118">
        <v>0</v>
      </c>
      <c r="H60" s="118">
        <v>700000</v>
      </c>
      <c r="I60" s="33"/>
      <c r="J60" s="24"/>
    </row>
    <row r="61" spans="1:10" x14ac:dyDescent="0.2">
      <c r="B61" s="101"/>
      <c r="C61" s="92" t="s">
        <v>3</v>
      </c>
      <c r="D61" s="77"/>
      <c r="E61" s="118">
        <v>0</v>
      </c>
      <c r="F61" s="118">
        <v>500</v>
      </c>
      <c r="G61" s="118">
        <v>0</v>
      </c>
      <c r="H61" s="118">
        <v>650000</v>
      </c>
      <c r="I61" s="33"/>
      <c r="J61" s="24"/>
    </row>
    <row r="62" spans="1:10" x14ac:dyDescent="0.2">
      <c r="B62" s="101"/>
      <c r="C62" s="92" t="s">
        <v>8</v>
      </c>
      <c r="D62" s="78"/>
      <c r="E62" s="118">
        <v>0</v>
      </c>
      <c r="F62" s="118">
        <v>0</v>
      </c>
      <c r="G62" s="118">
        <v>0</v>
      </c>
      <c r="H62" s="118">
        <v>200000</v>
      </c>
      <c r="I62" s="33"/>
      <c r="J62" s="24"/>
    </row>
    <row r="63" spans="1:10" x14ac:dyDescent="0.2">
      <c r="B63" s="170" t="s">
        <v>142</v>
      </c>
      <c r="C63" s="23" t="s">
        <v>4</v>
      </c>
      <c r="D63" s="79"/>
      <c r="E63" s="113">
        <v>0</v>
      </c>
      <c r="F63" s="113">
        <v>0</v>
      </c>
      <c r="G63" s="113">
        <v>0</v>
      </c>
      <c r="H63" s="113">
        <v>0</v>
      </c>
      <c r="I63" s="33"/>
      <c r="J63" s="24"/>
    </row>
    <row r="64" spans="1:10" x14ac:dyDescent="0.2">
      <c r="B64" s="171"/>
      <c r="C64" s="6" t="s">
        <v>3</v>
      </c>
      <c r="D64" s="93"/>
      <c r="E64" s="113">
        <v>5000</v>
      </c>
      <c r="F64" s="113">
        <v>0</v>
      </c>
      <c r="G64" s="113">
        <v>0</v>
      </c>
      <c r="H64" s="113">
        <v>0</v>
      </c>
      <c r="I64" s="33"/>
      <c r="J64" s="24"/>
    </row>
    <row r="65" spans="2:10" x14ac:dyDescent="0.2">
      <c r="B65" s="171"/>
      <c r="C65" s="6" t="s">
        <v>8</v>
      </c>
      <c r="D65" s="79"/>
      <c r="E65" s="113">
        <v>5000</v>
      </c>
      <c r="F65" s="113">
        <v>0</v>
      </c>
      <c r="G65" s="113">
        <v>0</v>
      </c>
      <c r="H65" s="113">
        <v>0</v>
      </c>
      <c r="I65" s="33"/>
      <c r="J65" s="24"/>
    </row>
    <row r="66" spans="2:10" x14ac:dyDescent="0.2">
      <c r="B66" s="168" t="s">
        <v>144</v>
      </c>
      <c r="C66" s="89" t="s">
        <v>4</v>
      </c>
      <c r="D66" s="79"/>
      <c r="E66" s="118">
        <f t="shared" ref="E66:F68" si="5">SUM(E60,E63)</f>
        <v>0</v>
      </c>
      <c r="F66" s="118">
        <f t="shared" si="5"/>
        <v>2500</v>
      </c>
      <c r="G66" s="118">
        <f t="shared" ref="G66" si="6">SUM(G60,G63)</f>
        <v>0</v>
      </c>
      <c r="H66" s="118">
        <f>SUM(H60,H63)</f>
        <v>700000</v>
      </c>
      <c r="I66" s="33"/>
      <c r="J66" s="24"/>
    </row>
    <row r="67" spans="2:10" x14ac:dyDescent="0.2">
      <c r="B67" s="171"/>
      <c r="C67" s="92" t="s">
        <v>3</v>
      </c>
      <c r="D67" s="79"/>
      <c r="E67" s="118">
        <f t="shared" si="5"/>
        <v>5000</v>
      </c>
      <c r="F67" s="118">
        <f t="shared" si="5"/>
        <v>500</v>
      </c>
      <c r="G67" s="118">
        <f t="shared" ref="G67" si="7">SUM(G61,G64)</f>
        <v>0</v>
      </c>
      <c r="H67" s="118">
        <f>SUM(H61,H64)</f>
        <v>650000</v>
      </c>
      <c r="I67" s="33"/>
      <c r="J67" s="24"/>
    </row>
    <row r="68" spans="2:10" x14ac:dyDescent="0.2">
      <c r="B68" s="171"/>
      <c r="C68" s="92" t="s">
        <v>8</v>
      </c>
      <c r="D68" s="79"/>
      <c r="E68" s="118">
        <f t="shared" si="5"/>
        <v>5000</v>
      </c>
      <c r="F68" s="118">
        <f t="shared" si="5"/>
        <v>0</v>
      </c>
      <c r="G68" s="118">
        <f t="shared" ref="G68" si="8">SUM(G62,G65)</f>
        <v>0</v>
      </c>
      <c r="H68" s="118">
        <f>SUM(H62,H65)</f>
        <v>200000</v>
      </c>
      <c r="I68" s="33"/>
      <c r="J68" s="24"/>
    </row>
    <row r="69" spans="2:10" s="26" customFormat="1" x14ac:dyDescent="0.2">
      <c r="B69" s="102"/>
      <c r="C69" s="6"/>
      <c r="D69" s="94"/>
      <c r="E69" s="32"/>
      <c r="F69" s="32"/>
      <c r="G69" s="32"/>
      <c r="H69" s="32"/>
      <c r="I69" s="32"/>
      <c r="J69" s="31"/>
    </row>
    <row r="70" spans="2:10" s="26" customFormat="1" x14ac:dyDescent="0.2">
      <c r="B70" s="63" t="s">
        <v>70</v>
      </c>
      <c r="C70" s="88"/>
      <c r="D70" s="79"/>
      <c r="E70" s="2"/>
      <c r="F70" s="2"/>
      <c r="G70" s="2"/>
      <c r="H70" s="2"/>
      <c r="I70" s="2"/>
      <c r="J70" s="2"/>
    </row>
    <row r="71" spans="2:10" ht="38.25" x14ac:dyDescent="0.2">
      <c r="B71" s="99" t="s">
        <v>103</v>
      </c>
      <c r="C71" s="86"/>
      <c r="D71" s="94"/>
      <c r="E71" s="106" t="s">
        <v>145</v>
      </c>
      <c r="F71" s="106"/>
      <c r="G71" s="106" t="s">
        <v>148</v>
      </c>
      <c r="H71" s="106" t="s">
        <v>5</v>
      </c>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E21:J21 E22:E25 I22:J25 G4:H5">
    <cfRule type="cellIs" dxfId="6" priority="23" operator="equal">
      <formula>"Yes"</formula>
    </cfRule>
  </conditionalFormatting>
  <conditionalFormatting sqref="J20">
    <cfRule type="cellIs" dxfId="5" priority="21" operator="equal">
      <formula>"Yes"</formula>
    </cfRule>
  </conditionalFormatting>
  <conditionalFormatting sqref="I20">
    <cfRule type="cellIs" dxfId="4" priority="17" operator="equal">
      <formula>"Yes"</formula>
    </cfRule>
  </conditionalFormatting>
  <conditionalFormatting sqref="F22:F25">
    <cfRule type="cellIs" dxfId="3" priority="6" operator="equal">
      <formula>"Yes"</formula>
    </cfRule>
  </conditionalFormatting>
  <conditionalFormatting sqref="G22:G25">
    <cfRule type="cellIs" dxfId="2" priority="5" operator="equal">
      <formula>"Yes"</formula>
    </cfRule>
  </conditionalFormatting>
  <conditionalFormatting sqref="H22:H25">
    <cfRule type="cellIs" dxfId="1" priority="4" operator="equal">
      <formula>"Yes"</formula>
    </cfRule>
  </conditionalFormatting>
  <conditionalFormatting sqref="B20:B25">
    <cfRule type="cellIs" dxfId="0" priority="1" operator="equal">
      <formula>"Yes"</formula>
    </cfRule>
  </conditionalFormatting>
  <dataValidations xWindow="210" yWindow="792" count="12">
    <dataValidation allowBlank="1" showInputMessage="1" showErrorMessage="1" promptTitle="Does law require it?" prompt="Does a statute, proviso, regulation, or executive order state the agency shall or will provide this deliverable?" sqref="B9"/>
    <dataValidation allowBlank="1" showInputMessage="1" showErrorMessage="1" promptTitle="Primary responsible org. unit" prompt="While there may be several organization units that contribute to providing this deliverable, please only list the one organizational unit that has primary responsibility" sqref="B11"/>
    <dataValidation allowBlank="1" showInputMessage="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InputMessage="1" showErrorMessage="1" promptTitle="# of customers served" prompt="If the agency does not track the number of customers served, type &quot;Do not track&quot;" sqref="B22"/>
    <dataValidation allowBlank="1" showInputMessage="1" showErrorMessage="1" promptTitle="Unit of deliverable description" prompt="Include how the agency would describe a single unit of the deliverable so readers have context for the number of units provided and amount charged to customers per unit" sqref="B27"/>
    <dataValidation allowBlank="1" showInputMessage="1" showErrorMessage="1" promptTitle="# of units provided" prompt="If the agency does not track the number of units provided, type &quot;Do not track&quot;" sqref="B28"/>
    <dataValidation allowBlank="1" showInputMessage="1" showErrorMessage="1" promptTitle="Employee equivalents" prompt="See the Program Evaluation Report Guidelines for tips on how to calculate the number of employee equivalents required." sqref="B42"/>
    <dataValidation allowBlank="1" showInputMessage="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
    <dataValidation allowBlank="1" showInputMessage="1" showErrorMessage="1" promptTitle="Total expenses as percent" prompt="These values should automatically appear by dividing the total cost of the deliverable by the total spent by the agency.  If the values do not automatically appear, please contact Committee staff." sqref="B50"/>
    <dataValidation allowBlank="1" showInputMessage="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InputMessage="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InputMessage="1" showErrorMessage="1" promptTitle="Expense per unit" prompt="These values should automatically appear by dividing the total cost of the deliverable by the total number of units provided.  If the values do not automatically appear, please contact Committee staff." sqref="B54"/>
  </dataValidations>
  <pageMargins left="0.7" right="0.7" top="0.75" bottom="0.75" header="0.3" footer="0.3"/>
  <pageSetup scale="55" fitToWidth="0" orientation="portrait" r:id="rId1"/>
  <headerFooter>
    <oddHeader>&amp;C&amp;"Arial,Bold"&amp;14&amp;UExample - 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xWindow="210" yWindow="792" count="3">
        <x14:dataValidation type="list" allowBlank="1" showInputMessage="1" showErrorMessage="1">
          <x14:formula1>
            <xm:f>'Drop Down Menus'!$C$4:$C$5</xm:f>
          </x14:formula1>
          <xm:sqref>A20 A9 E20:XFD20 E9:XFD9 C9 C20</xm:sqref>
        </x14:dataValidation>
        <x14:dataValidation type="list" allowBlank="1" showInputMessage="1" showErrorMessage="1">
          <x14:formula1>
            <xm:f>'Drop Down Menus'!$C$4:$C$6</xm:f>
          </x14:formula1>
          <xm:sqref>A31 A33 A35 A14 E35:XFD35 E14:XFD14 E31:XFD31 E33:XFD33 C14 C31 C33 C35</xm:sqref>
        </x14:dataValidation>
        <x14:dataValidation type="list" allowBlank="1" showInputMessage="1" showErrorMessage="1">
          <x14:formula1>
            <xm:f>'Drop Down Menus'!$E$4:$E$5</xm:f>
          </x14:formula1>
          <xm:sqref>D66 D70 D19 D14 D11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B2" s="15"/>
    </row>
    <row r="3" spans="1:16" x14ac:dyDescent="0.2">
      <c r="A3" s="4" t="s">
        <v>65</v>
      </c>
      <c r="B3" s="29"/>
    </row>
    <row r="4" spans="1:16" x14ac:dyDescent="0.2">
      <c r="A4" s="97"/>
      <c r="B4" s="84"/>
    </row>
    <row r="5" spans="1:16" x14ac:dyDescent="0.2">
      <c r="A5" s="15"/>
      <c r="B5" s="48"/>
      <c r="C5" s="15"/>
      <c r="D5" s="15"/>
      <c r="F5" s="56"/>
      <c r="G5" s="56"/>
      <c r="H5" s="56"/>
      <c r="I5" s="56"/>
      <c r="J5" s="56"/>
      <c r="K5" s="56"/>
      <c r="L5" s="56"/>
      <c r="M5" s="56"/>
      <c r="N5" s="148"/>
      <c r="O5" s="148"/>
      <c r="P5" s="15"/>
    </row>
    <row r="6" spans="1:16" x14ac:dyDescent="0.2">
      <c r="A6" s="63" t="s">
        <v>31</v>
      </c>
      <c r="B6" s="78"/>
      <c r="C6" s="15"/>
      <c r="D6" s="15"/>
      <c r="E6" s="15"/>
      <c r="F6" s="15"/>
      <c r="G6" s="15"/>
      <c r="H6" s="15"/>
      <c r="I6" s="148"/>
      <c r="J6" s="148"/>
      <c r="K6" s="148"/>
      <c r="L6" s="148"/>
      <c r="M6" s="148"/>
      <c r="N6" s="15"/>
    </row>
    <row r="7" spans="1:16" x14ac:dyDescent="0.2">
      <c r="A7" s="148" t="s">
        <v>0</v>
      </c>
      <c r="B7" s="5"/>
      <c r="C7" s="119"/>
      <c r="D7" s="119"/>
      <c r="E7" s="119"/>
      <c r="F7" s="119"/>
      <c r="G7" s="119"/>
      <c r="H7" s="119"/>
      <c r="I7" s="148"/>
      <c r="J7" s="148"/>
      <c r="K7" s="148"/>
      <c r="L7" s="148"/>
      <c r="M7" s="148"/>
      <c r="N7" s="15"/>
    </row>
    <row r="8" spans="1:16" x14ac:dyDescent="0.2">
      <c r="A8" s="147" t="s">
        <v>21</v>
      </c>
      <c r="B8" s="1"/>
      <c r="C8" s="109"/>
      <c r="D8" s="109"/>
      <c r="E8" s="109"/>
      <c r="F8" s="109"/>
      <c r="G8" s="109"/>
      <c r="H8" s="109"/>
      <c r="I8" s="148"/>
      <c r="J8" s="148"/>
      <c r="K8" s="148"/>
      <c r="L8" s="148"/>
      <c r="M8" s="148"/>
      <c r="N8" s="15"/>
    </row>
    <row r="9" spans="1:16" x14ac:dyDescent="0.2">
      <c r="A9" s="148" t="s">
        <v>18</v>
      </c>
      <c r="B9" s="48"/>
      <c r="C9" s="105"/>
      <c r="D9" s="105"/>
      <c r="E9" s="105"/>
      <c r="F9" s="105"/>
      <c r="G9" s="105"/>
      <c r="H9" s="105"/>
      <c r="I9" s="15"/>
      <c r="J9" s="15"/>
      <c r="K9" s="15"/>
      <c r="L9" s="15"/>
      <c r="M9" s="15"/>
      <c r="N9" s="15"/>
    </row>
    <row r="10" spans="1:16" x14ac:dyDescent="0.2">
      <c r="A10" s="148"/>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48"/>
      <c r="J11" s="148"/>
      <c r="K11" s="148"/>
      <c r="L11" s="148"/>
      <c r="M11" s="148"/>
      <c r="N11" s="15"/>
    </row>
    <row r="12" spans="1:16" ht="25.5" x14ac:dyDescent="0.2">
      <c r="A12" s="48" t="s">
        <v>105</v>
      </c>
      <c r="B12" s="149"/>
      <c r="C12" s="105"/>
      <c r="D12" s="105"/>
      <c r="E12" s="105"/>
      <c r="F12" s="105"/>
      <c r="G12" s="105"/>
      <c r="H12" s="105"/>
      <c r="I12" s="148"/>
      <c r="J12" s="148"/>
      <c r="K12" s="148"/>
      <c r="L12" s="148"/>
      <c r="M12" s="148"/>
      <c r="N12" s="15"/>
    </row>
    <row r="13" spans="1:16" x14ac:dyDescent="0.2">
      <c r="A13" s="48"/>
      <c r="B13" s="82"/>
      <c r="C13" s="15"/>
      <c r="D13" s="15"/>
      <c r="E13" s="15"/>
      <c r="F13" s="15"/>
      <c r="G13" s="15"/>
      <c r="H13" s="15"/>
      <c r="I13" s="148"/>
      <c r="J13" s="148"/>
      <c r="K13" s="148"/>
      <c r="L13" s="148"/>
      <c r="M13" s="148"/>
      <c r="N13" s="15"/>
    </row>
    <row r="14" spans="1:16" x14ac:dyDescent="0.2">
      <c r="A14" s="5" t="s">
        <v>113</v>
      </c>
      <c r="B14" s="78"/>
      <c r="C14" s="15"/>
      <c r="D14" s="15"/>
      <c r="E14" s="15"/>
      <c r="F14" s="15"/>
      <c r="G14" s="15"/>
      <c r="H14" s="15"/>
      <c r="I14" s="148"/>
      <c r="J14" s="148"/>
      <c r="K14" s="148"/>
      <c r="L14" s="148"/>
      <c r="M14" s="148"/>
      <c r="N14" s="15"/>
    </row>
    <row r="15" spans="1:16" x14ac:dyDescent="0.2">
      <c r="A15" s="147">
        <v>2017</v>
      </c>
      <c r="B15" s="148"/>
      <c r="C15" s="109" t="str">
        <f>IF(OR(C16=C$12,C17=C$12,C18=C$12),"Yes","No")</f>
        <v>No</v>
      </c>
      <c r="D15" s="109" t="str">
        <f t="shared" ref="D15:H15" si="0">IF(OR(D16=D$12,D17=D$12,D18=D$12),"Yes","No")</f>
        <v>No</v>
      </c>
      <c r="E15" s="109" t="str">
        <f t="shared" si="0"/>
        <v>No</v>
      </c>
      <c r="F15" s="109" t="str">
        <f t="shared" si="0"/>
        <v>No</v>
      </c>
      <c r="G15" s="109" t="str">
        <f t="shared" si="0"/>
        <v>No</v>
      </c>
      <c r="H15" s="109" t="str">
        <f t="shared" si="0"/>
        <v>No</v>
      </c>
      <c r="I15" s="148"/>
      <c r="J15" s="148"/>
      <c r="K15" s="148"/>
      <c r="L15" s="148"/>
      <c r="M15" s="148"/>
      <c r="N15" s="15"/>
    </row>
    <row r="16" spans="1:16" hidden="1" x14ac:dyDescent="0.2">
      <c r="A16" s="141" t="s">
        <v>129</v>
      </c>
      <c r="B16" s="141"/>
      <c r="C16" s="142" t="str">
        <f>IF(ISTEXT(C48),"No target value",IF(ISTEXT(C49),"No actual value",IF(C48=C49,"Meet",IF(C49&gt;C48,"Exceed","Obtain lower value"))))</f>
        <v>Meet</v>
      </c>
      <c r="D16" s="142" t="str">
        <f t="shared" ref="D16:H16" si="1">IF(ISTEXT(D48),"No target value",IF(ISTEXT(D49),"No actual value",IF(D48=D49,"Meet",IF(D49&gt;D48,"Exceed","Obtain lower value"))))</f>
        <v>Meet</v>
      </c>
      <c r="E16" s="142" t="str">
        <f t="shared" si="1"/>
        <v>Meet</v>
      </c>
      <c r="F16" s="142" t="str">
        <f t="shared" si="1"/>
        <v>Meet</v>
      </c>
      <c r="G16" s="142" t="str">
        <f t="shared" si="1"/>
        <v>Meet</v>
      </c>
      <c r="H16" s="142" t="str">
        <f t="shared" si="1"/>
        <v>Meet</v>
      </c>
      <c r="I16" s="148"/>
      <c r="J16" s="148"/>
      <c r="K16" s="148"/>
      <c r="L16" s="148"/>
      <c r="M16" s="148"/>
      <c r="N16" s="15"/>
    </row>
    <row r="17" spans="1:14" hidden="1" x14ac:dyDescent="0.2">
      <c r="A17" s="141" t="s">
        <v>129</v>
      </c>
      <c r="B17" s="141"/>
      <c r="C17" s="142" t="str">
        <f>IF(C16="Exceed","Meet or exceed",IF(C16="Obtain lower value","Meet or obtain lower value",IF(C16="Meet","Meet or exceed","Meet or obtain lower value")))</f>
        <v>Meet or exceed</v>
      </c>
      <c r="D17" s="142" t="str">
        <f t="shared" ref="D17:H17" si="2">IF(D16="Exceed","Meet or exceed",IF(D16="Obtain lower value","Meet or obtain lower value",IF(D16="Meet","Meet or exceed","Meet or obtain lower value")))</f>
        <v>Meet or exceed</v>
      </c>
      <c r="E17" s="142" t="str">
        <f t="shared" si="2"/>
        <v>Meet or exceed</v>
      </c>
      <c r="F17" s="142" t="str">
        <f t="shared" si="2"/>
        <v>Meet or exceed</v>
      </c>
      <c r="G17" s="142" t="str">
        <f t="shared" si="2"/>
        <v>Meet or exceed</v>
      </c>
      <c r="H17" s="142" t="str">
        <f t="shared" si="2"/>
        <v>Meet or exceed</v>
      </c>
      <c r="I17" s="148"/>
      <c r="J17" s="148"/>
      <c r="K17" s="148"/>
      <c r="L17" s="148"/>
      <c r="M17" s="148"/>
      <c r="N17" s="15"/>
    </row>
    <row r="18" spans="1:14" hidden="1" x14ac:dyDescent="0.2">
      <c r="A18" s="141" t="s">
        <v>129</v>
      </c>
      <c r="B18" s="141"/>
      <c r="C18" s="142" t="str">
        <f>IF(AND(C16="Meet",C17="Meet or exceed"),"Meet or obtain lower value","")</f>
        <v>Meet or obtain lower value</v>
      </c>
      <c r="D18" s="142" t="str">
        <f t="shared" ref="D18:H18" si="3">IF(AND(D16="Meet",D17="Meet or exceed"),"Meet or obtain lower value","")</f>
        <v>Meet or obtain lower value</v>
      </c>
      <c r="E18" s="142" t="str">
        <f t="shared" si="3"/>
        <v>Meet or obtain lower value</v>
      </c>
      <c r="F18" s="142" t="str">
        <f t="shared" si="3"/>
        <v>Meet or obtain lower value</v>
      </c>
      <c r="G18" s="142" t="str">
        <f t="shared" si="3"/>
        <v>Meet or obtain lower value</v>
      </c>
      <c r="H18" s="142" t="str">
        <f t="shared" si="3"/>
        <v>Meet or obtain lower value</v>
      </c>
      <c r="I18" s="148"/>
      <c r="J18" s="148"/>
      <c r="K18" s="148"/>
      <c r="L18" s="148"/>
      <c r="M18" s="148"/>
      <c r="N18" s="15"/>
    </row>
    <row r="19" spans="1:14" x14ac:dyDescent="0.2">
      <c r="A19" s="148">
        <v>2016</v>
      </c>
      <c r="B19" s="149"/>
      <c r="C19" s="105" t="str">
        <f>IF(OR(C20=C$12,C21=C$12,C22=C$12),"Yes","No")</f>
        <v>No</v>
      </c>
      <c r="D19" s="105" t="str">
        <f t="shared" ref="D19:H19" si="4">IF(OR(D20=D$12,D21=D$12,D22=D$12),"Yes","No")</f>
        <v>No</v>
      </c>
      <c r="E19" s="105" t="str">
        <f t="shared" si="4"/>
        <v>No</v>
      </c>
      <c r="F19" s="105" t="str">
        <f t="shared" si="4"/>
        <v>No</v>
      </c>
      <c r="G19" s="105" t="str">
        <f t="shared" si="4"/>
        <v>No</v>
      </c>
      <c r="H19" s="105" t="str">
        <f t="shared" si="4"/>
        <v>No</v>
      </c>
      <c r="I19" s="148"/>
      <c r="J19" s="148"/>
      <c r="K19" s="148"/>
      <c r="L19" s="148"/>
      <c r="M19" s="148"/>
      <c r="N19" s="15"/>
    </row>
    <row r="20" spans="1:14" hidden="1" x14ac:dyDescent="0.2">
      <c r="A20" s="141" t="s">
        <v>129</v>
      </c>
      <c r="B20" s="143"/>
      <c r="C20" s="142" t="str">
        <f>IF(ISTEXT(C52),"No target value",IF(ISTEXT(C53),"No actual value",IF(C52=C53,"Meet",IF(C53&gt;C52,"Exceed","Obtain lower value"))))</f>
        <v>Meet</v>
      </c>
      <c r="D20" s="142" t="str">
        <f t="shared" ref="D20:H20" si="5">IF(ISTEXT(D52),"No target value",IF(ISTEXT(D53),"No actual value",IF(D52=D53,"Meet",IF(D53&lt;D52,"Exceed","Obtain lower value"))))</f>
        <v>Meet</v>
      </c>
      <c r="E20" s="142" t="str">
        <f t="shared" si="5"/>
        <v>Meet</v>
      </c>
      <c r="F20" s="142" t="str">
        <f t="shared" si="5"/>
        <v>Meet</v>
      </c>
      <c r="G20" s="142" t="str">
        <f t="shared" si="5"/>
        <v>Meet</v>
      </c>
      <c r="H20" s="142" t="str">
        <f t="shared" si="5"/>
        <v>Meet</v>
      </c>
      <c r="I20" s="148"/>
      <c r="J20" s="148"/>
      <c r="K20" s="148"/>
      <c r="L20" s="148"/>
      <c r="M20" s="148"/>
      <c r="N20" s="15"/>
    </row>
    <row r="21" spans="1:14" hidden="1" x14ac:dyDescent="0.2">
      <c r="A21" s="141" t="s">
        <v>129</v>
      </c>
      <c r="B21" s="143"/>
      <c r="C21" s="142" t="str">
        <f>IF(C20="Exceed","Meet or exceed",IF(C20="Obtain lower value","Meet or obtain lower value",IF(C20="Meet","Meet or exceed","Meet or obtain lower value")))</f>
        <v>Meet or exceed</v>
      </c>
      <c r="D21" s="142" t="str">
        <f t="shared" ref="D21:H21" si="6">IF(D20="Exceed","Meet or exceed",IF(D20="Obtain lower value","Meet or obtain lower value",IF(D20="Meet","Meet or exceed","Meet or obtain lower value")))</f>
        <v>Meet or exceed</v>
      </c>
      <c r="E21" s="142" t="str">
        <f t="shared" si="6"/>
        <v>Meet or exceed</v>
      </c>
      <c r="F21" s="142" t="str">
        <f t="shared" si="6"/>
        <v>Meet or exceed</v>
      </c>
      <c r="G21" s="142" t="str">
        <f t="shared" si="6"/>
        <v>Meet or exceed</v>
      </c>
      <c r="H21" s="142" t="str">
        <f t="shared" si="6"/>
        <v>Meet or exceed</v>
      </c>
      <c r="I21" s="148"/>
      <c r="J21" s="148"/>
      <c r="K21" s="148"/>
      <c r="L21" s="148"/>
      <c r="M21" s="148"/>
      <c r="N21" s="15"/>
    </row>
    <row r="22" spans="1:14" hidden="1" x14ac:dyDescent="0.2">
      <c r="A22" s="141" t="s">
        <v>129</v>
      </c>
      <c r="B22" s="143"/>
      <c r="C22" s="142" t="str">
        <f>IF(AND(C20="Meet",C21="Meet or exceed"),"Meet or obtain lower value","")</f>
        <v>Meet or obtain lower value</v>
      </c>
      <c r="D22" s="142" t="str">
        <f t="shared" ref="D22:H22" si="7">IF(AND(D20="Meet",D21="Meet or exceed"),"Meet or obtain lower value","")</f>
        <v>Meet or obtain lower value</v>
      </c>
      <c r="E22" s="142" t="str">
        <f t="shared" si="7"/>
        <v>Meet or obtain lower value</v>
      </c>
      <c r="F22" s="142" t="str">
        <f t="shared" si="7"/>
        <v>Meet or obtain lower value</v>
      </c>
      <c r="G22" s="142" t="str">
        <f t="shared" si="7"/>
        <v>Meet or obtain lower value</v>
      </c>
      <c r="H22" s="142" t="str">
        <f t="shared" si="7"/>
        <v>Meet or obtain lower value</v>
      </c>
      <c r="I22" s="148"/>
      <c r="J22" s="148"/>
      <c r="K22" s="148"/>
      <c r="L22" s="148"/>
      <c r="M22" s="148"/>
      <c r="N22" s="15"/>
    </row>
    <row r="23" spans="1:14" x14ac:dyDescent="0.2">
      <c r="A23" s="147">
        <v>2015</v>
      </c>
      <c r="B23" s="149"/>
      <c r="C23" s="109" t="str">
        <f>IF(OR(C24=C$12,C25=C$12,C26=C$12),"Yes","No")</f>
        <v>No</v>
      </c>
      <c r="D23" s="109" t="str">
        <f t="shared" ref="D23:H23" si="8">IF(OR(D24=D$12,D25=D$12,D26=D$12),"Yes","No")</f>
        <v>No</v>
      </c>
      <c r="E23" s="109" t="str">
        <f t="shared" si="8"/>
        <v>No</v>
      </c>
      <c r="F23" s="109" t="str">
        <f t="shared" si="8"/>
        <v>No</v>
      </c>
      <c r="G23" s="109" t="str">
        <f t="shared" si="8"/>
        <v>No</v>
      </c>
      <c r="H23" s="109" t="str">
        <f t="shared" si="8"/>
        <v>No</v>
      </c>
      <c r="I23" s="148"/>
      <c r="J23" s="148"/>
      <c r="K23" s="148"/>
      <c r="L23" s="148"/>
      <c r="M23" s="148"/>
      <c r="N23" s="15"/>
    </row>
    <row r="24" spans="1:14" hidden="1" x14ac:dyDescent="0.2">
      <c r="A24" s="141" t="s">
        <v>129</v>
      </c>
      <c r="B24" s="143"/>
      <c r="C24" s="142" t="str">
        <f>IF(ISTEXT(C56),"No target value",IF(ISTEXT(C57),"No actual value",IF(C56=C57,"Meet",IF(C57&gt;C56,"Exceed","Obtain lower value"))))</f>
        <v>Meet</v>
      </c>
      <c r="D24" s="142" t="str">
        <f t="shared" ref="D24:H24" si="9">IF(ISTEXT(D56),"No target value",IF(ISTEXT(D57),"No actual value",IF(D56=D57,"Meet",IF(D56&lt;D57,"Exceed","Obtain lower value"))))</f>
        <v>Meet</v>
      </c>
      <c r="E24" s="142" t="str">
        <f t="shared" si="9"/>
        <v>Meet</v>
      </c>
      <c r="F24" s="142" t="str">
        <f t="shared" si="9"/>
        <v>Meet</v>
      </c>
      <c r="G24" s="142" t="str">
        <f t="shared" si="9"/>
        <v>Meet</v>
      </c>
      <c r="H24" s="142" t="str">
        <f t="shared" si="9"/>
        <v>Meet</v>
      </c>
      <c r="I24" s="148"/>
      <c r="J24" s="148"/>
      <c r="K24" s="148"/>
      <c r="L24" s="148"/>
      <c r="M24" s="148"/>
      <c r="N24" s="15"/>
    </row>
    <row r="25" spans="1:14" hidden="1" x14ac:dyDescent="0.2">
      <c r="A25" s="141" t="s">
        <v>129</v>
      </c>
      <c r="B25" s="143"/>
      <c r="C25" s="142" t="str">
        <f>IF(C24="Exceed","Meet or exceed",IF(C24="Obtain lower value","Meet or obtain lower value",IF(C24="Meet","Meet or exceed","Meet or obtain lower value")))</f>
        <v>Meet or exceed</v>
      </c>
      <c r="D25" s="142" t="str">
        <f t="shared" ref="D25:H25" si="10">IF(D24="Exceed","Meet or exceed",IF(D24="Obtain lower value","Meet or obtain lower value",IF(D24="Meet","Meet or exceed","Meet or obtain lower value")))</f>
        <v>Meet or exceed</v>
      </c>
      <c r="E25" s="142" t="str">
        <f t="shared" si="10"/>
        <v>Meet or exceed</v>
      </c>
      <c r="F25" s="142" t="str">
        <f t="shared" si="10"/>
        <v>Meet or exceed</v>
      </c>
      <c r="G25" s="142" t="str">
        <f t="shared" si="10"/>
        <v>Meet or exceed</v>
      </c>
      <c r="H25" s="142" t="str">
        <f t="shared" si="10"/>
        <v>Meet or exceed</v>
      </c>
      <c r="I25" s="148"/>
      <c r="J25" s="148"/>
      <c r="K25" s="148"/>
      <c r="L25" s="148"/>
      <c r="M25" s="148"/>
      <c r="N25" s="15"/>
    </row>
    <row r="26" spans="1:14" hidden="1" x14ac:dyDescent="0.2">
      <c r="A26" s="141" t="s">
        <v>129</v>
      </c>
      <c r="B26" s="143"/>
      <c r="C26" s="142" t="str">
        <f>IF(AND(C24="Meet",C25="Meet or exceed"),"Meet or obtain lower value","")</f>
        <v>Meet or obtain lower value</v>
      </c>
      <c r="D26" s="142" t="str">
        <f t="shared" ref="D26:H26" si="11">IF(AND(D24="Meet",D25="Meet or exceed"),"Meet or obtain lower value","")</f>
        <v>Meet or obtain lower value</v>
      </c>
      <c r="E26" s="142" t="str">
        <f t="shared" si="11"/>
        <v>Meet or obtain lower value</v>
      </c>
      <c r="F26" s="142" t="str">
        <f t="shared" si="11"/>
        <v>Meet or obtain lower value</v>
      </c>
      <c r="G26" s="142" t="str">
        <f t="shared" si="11"/>
        <v>Meet or obtain lower value</v>
      </c>
      <c r="H26" s="142" t="str">
        <f t="shared" si="11"/>
        <v>Meet or obtain lower value</v>
      </c>
      <c r="I26" s="148"/>
      <c r="J26" s="148"/>
      <c r="K26" s="148"/>
      <c r="L26" s="148"/>
      <c r="M26" s="148"/>
      <c r="N26" s="15"/>
    </row>
    <row r="27" spans="1:14" x14ac:dyDescent="0.2">
      <c r="A27" s="148">
        <v>2014</v>
      </c>
      <c r="B27" s="149"/>
      <c r="C27" s="105" t="str">
        <f>IF(OR(C28=C$12,C29=C$12,C30=C$12),"Yes","No")</f>
        <v>No</v>
      </c>
      <c r="D27" s="105" t="str">
        <f t="shared" ref="D27:H27" si="12">IF(OR(D28=D$12,D29=D$12,D30=D$12),"Yes","No")</f>
        <v>No</v>
      </c>
      <c r="E27" s="105" t="str">
        <f t="shared" si="12"/>
        <v>No</v>
      </c>
      <c r="F27" s="105" t="str">
        <f t="shared" si="12"/>
        <v>No</v>
      </c>
      <c r="G27" s="105" t="str">
        <f t="shared" si="12"/>
        <v>No</v>
      </c>
      <c r="H27" s="105" t="str">
        <f t="shared" si="12"/>
        <v>No</v>
      </c>
      <c r="I27" s="148"/>
      <c r="J27" s="148"/>
      <c r="K27" s="148"/>
      <c r="L27" s="148"/>
      <c r="M27" s="148"/>
      <c r="N27" s="15"/>
    </row>
    <row r="28" spans="1:14" hidden="1" x14ac:dyDescent="0.2">
      <c r="A28" s="141" t="s">
        <v>129</v>
      </c>
      <c r="B28" s="143"/>
      <c r="C28" s="142" t="str">
        <f>IF(ISTEXT(C60),"No target value",IF(ISTEXT(C61),"No actual value",IF(C60=C61,"Meet",IF(C61&gt;C60,"Exceed","Obtain lower value"))))</f>
        <v>Meet</v>
      </c>
      <c r="D28" s="142" t="str">
        <f t="shared" ref="D28:H28" si="13">IF(ISTEXT(D60),"No target value",IF(ISTEXT(D61),"No actual value",IF(D60=D61,"Meet",IF(D60&lt;D61,"Exceed","Obtain lower value"))))</f>
        <v>Meet</v>
      </c>
      <c r="E28" s="142" t="str">
        <f t="shared" si="13"/>
        <v>Meet</v>
      </c>
      <c r="F28" s="142" t="str">
        <f t="shared" si="13"/>
        <v>Meet</v>
      </c>
      <c r="G28" s="142" t="str">
        <f t="shared" si="13"/>
        <v>Meet</v>
      </c>
      <c r="H28" s="142" t="str">
        <f t="shared" si="13"/>
        <v>Meet</v>
      </c>
      <c r="I28" s="148"/>
      <c r="J28" s="148"/>
      <c r="K28" s="148"/>
      <c r="L28" s="148"/>
      <c r="M28" s="148"/>
      <c r="N28" s="15"/>
    </row>
    <row r="29" spans="1:14" hidden="1" x14ac:dyDescent="0.2">
      <c r="A29" s="141" t="s">
        <v>129</v>
      </c>
      <c r="B29" s="143"/>
      <c r="C29" s="142" t="str">
        <f>IF(C28="Exceed","Meet or exceed",IF(C28="Obtain lower value","Meet or obtain lower value",IF(C28="Meet","Meet or exceed","Meet or obtain lower value")))</f>
        <v>Meet or exceed</v>
      </c>
      <c r="D29" s="142" t="str">
        <f t="shared" ref="D29:H29" si="14">IF(D28="Exceed","Meet or exceed",IF(D28="Obtain lower value","Meet or obtain lower value",IF(D28="Meet","Meet or exceed","Meet or obtain lower value")))</f>
        <v>Meet or exceed</v>
      </c>
      <c r="E29" s="142" t="str">
        <f t="shared" si="14"/>
        <v>Meet or exceed</v>
      </c>
      <c r="F29" s="142" t="str">
        <f t="shared" si="14"/>
        <v>Meet or exceed</v>
      </c>
      <c r="G29" s="142" t="str">
        <f t="shared" si="14"/>
        <v>Meet or exceed</v>
      </c>
      <c r="H29" s="142" t="str">
        <f t="shared" si="14"/>
        <v>Meet or exceed</v>
      </c>
      <c r="I29" s="148"/>
      <c r="J29" s="148"/>
      <c r="K29" s="148"/>
      <c r="L29" s="148"/>
      <c r="M29" s="148"/>
      <c r="N29" s="15"/>
    </row>
    <row r="30" spans="1:14" hidden="1" x14ac:dyDescent="0.2">
      <c r="A30" s="141" t="s">
        <v>129</v>
      </c>
      <c r="B30" s="143"/>
      <c r="C30" s="142" t="str">
        <f>IF(AND(C28="Meet",C29="Meet or exceed"),"Meet or obtain lower value","")</f>
        <v>Meet or obtain lower value</v>
      </c>
      <c r="D30" s="142" t="str">
        <f t="shared" ref="D30:H30" si="15">IF(AND(D28="Meet",D29="Meet or exceed"),"Meet or obtain lower value","")</f>
        <v>Meet or obtain lower value</v>
      </c>
      <c r="E30" s="142" t="str">
        <f t="shared" si="15"/>
        <v>Meet or obtain lower value</v>
      </c>
      <c r="F30" s="142" t="str">
        <f t="shared" si="15"/>
        <v>Meet or obtain lower value</v>
      </c>
      <c r="G30" s="142" t="str">
        <f t="shared" si="15"/>
        <v>Meet or obtain lower value</v>
      </c>
      <c r="H30" s="142" t="str">
        <f t="shared" si="15"/>
        <v>Meet or obtain lower value</v>
      </c>
      <c r="I30" s="148"/>
      <c r="J30" s="148"/>
      <c r="K30" s="148"/>
      <c r="L30" s="148"/>
      <c r="M30" s="148"/>
      <c r="N30" s="15"/>
    </row>
    <row r="31" spans="1:14" x14ac:dyDescent="0.2">
      <c r="A31" s="147">
        <v>2013</v>
      </c>
      <c r="B31" s="48"/>
      <c r="C31" s="109" t="str">
        <f>IF(OR(C32=C$12,C33=C$12,C34=C$12),"Yes","No")</f>
        <v>No</v>
      </c>
      <c r="D31" s="109" t="str">
        <f t="shared" ref="D31:H31" si="16">IF(OR(D32=D$12,D33=D$12,D34=D$12),"Yes","No")</f>
        <v>No</v>
      </c>
      <c r="E31" s="109" t="str">
        <f t="shared" si="16"/>
        <v>No</v>
      </c>
      <c r="F31" s="109" t="str">
        <f t="shared" si="16"/>
        <v>No</v>
      </c>
      <c r="G31" s="109" t="str">
        <f t="shared" si="16"/>
        <v>No</v>
      </c>
      <c r="H31" s="109" t="str">
        <f t="shared" si="16"/>
        <v>No</v>
      </c>
      <c r="I31" s="148"/>
      <c r="J31" s="148"/>
      <c r="K31" s="148"/>
      <c r="L31" s="148"/>
      <c r="M31" s="148"/>
      <c r="N31" s="15"/>
    </row>
    <row r="32" spans="1:14" hidden="1" x14ac:dyDescent="0.2">
      <c r="A32" s="141" t="s">
        <v>129</v>
      </c>
      <c r="B32" s="144"/>
      <c r="C32" s="142" t="str">
        <f>IF(ISTEXT(C64),"No target value",IF(ISTEXT(C65),"No actual value",IF(C64=C65,"Meet",IF(C65&gt;C64,"Exceed","Obtain lower value"))))</f>
        <v>Meet</v>
      </c>
      <c r="D32" s="142" t="str">
        <f t="shared" ref="D32:H32" si="17">IF(ISTEXT(D64),"No target value",IF(ISTEXT(D65),"No actual value",IF(D64=D65,"Meet",IF(D64&lt;D65,"Exceed","Obtain lower value"))))</f>
        <v>Meet</v>
      </c>
      <c r="E32" s="142" t="str">
        <f t="shared" si="17"/>
        <v>Meet</v>
      </c>
      <c r="F32" s="142" t="str">
        <f t="shared" si="17"/>
        <v>Meet</v>
      </c>
      <c r="G32" s="142" t="str">
        <f t="shared" si="17"/>
        <v>Meet</v>
      </c>
      <c r="H32" s="142" t="str">
        <f t="shared" si="17"/>
        <v>Meet</v>
      </c>
      <c r="I32" s="148"/>
      <c r="J32" s="148"/>
      <c r="K32" s="148"/>
      <c r="L32" s="148"/>
      <c r="M32" s="148"/>
      <c r="N32" s="15"/>
    </row>
    <row r="33" spans="1:14" hidden="1" x14ac:dyDescent="0.2">
      <c r="A33" s="141" t="s">
        <v>129</v>
      </c>
      <c r="B33" s="144"/>
      <c r="C33" s="142" t="str">
        <f>IF(C32="Exceed","Meet or exceed",IF(C32="Obtain lower value","Meet or obtain lower value",IF(C32="Meet","Meet or exceed","Meet or obtain lower value")))</f>
        <v>Meet or exceed</v>
      </c>
      <c r="D33" s="142" t="str">
        <f t="shared" ref="D33:H33" si="18">IF(D32="Exceed","Meet or exceed",IF(D32="Obtain lower value","Meet or obtain lower value",IF(D32="Meet","Meet or exceed","Meet or obtain lower value")))</f>
        <v>Meet or exceed</v>
      </c>
      <c r="E33" s="142" t="str">
        <f t="shared" si="18"/>
        <v>Meet or exceed</v>
      </c>
      <c r="F33" s="142" t="str">
        <f t="shared" si="18"/>
        <v>Meet or exceed</v>
      </c>
      <c r="G33" s="142" t="str">
        <f t="shared" si="18"/>
        <v>Meet or exceed</v>
      </c>
      <c r="H33" s="142" t="str">
        <f t="shared" si="18"/>
        <v>Meet or exceed</v>
      </c>
      <c r="I33" s="148"/>
      <c r="J33" s="148"/>
      <c r="K33" s="148"/>
      <c r="L33" s="148"/>
      <c r="M33" s="148"/>
      <c r="N33" s="15"/>
    </row>
    <row r="34" spans="1:14" hidden="1" x14ac:dyDescent="0.2">
      <c r="A34" s="141" t="s">
        <v>129</v>
      </c>
      <c r="B34" s="144"/>
      <c r="C34" s="142" t="str">
        <f>IF(AND(C32="Meet",C33="Meet or exceed"),"Meet or obtain lower value","")</f>
        <v>Meet or obtain lower value</v>
      </c>
      <c r="D34" s="142" t="str">
        <f t="shared" ref="D34:H34" si="19">IF(AND(D32="Meet",D33="Meet or exceed"),"Meet or obtain lower value","")</f>
        <v>Meet or obtain lower value</v>
      </c>
      <c r="E34" s="142" t="str">
        <f t="shared" si="19"/>
        <v>Meet or obtain lower value</v>
      </c>
      <c r="F34" s="142" t="str">
        <f t="shared" si="19"/>
        <v>Meet or obtain lower value</v>
      </c>
      <c r="G34" s="142" t="str">
        <f t="shared" si="19"/>
        <v>Meet or obtain lower value</v>
      </c>
      <c r="H34" s="142" t="str">
        <f t="shared" si="19"/>
        <v>Meet or obtain lower value</v>
      </c>
      <c r="I34" s="148"/>
      <c r="J34" s="148"/>
      <c r="K34" s="148"/>
      <c r="L34" s="148"/>
      <c r="M34" s="148"/>
      <c r="N34" s="15"/>
    </row>
    <row r="35" spans="1:14" x14ac:dyDescent="0.2">
      <c r="A35" s="148"/>
      <c r="B35" s="77"/>
      <c r="C35" s="15"/>
      <c r="D35" s="15"/>
      <c r="E35" s="15"/>
      <c r="F35" s="15"/>
      <c r="G35" s="15"/>
      <c r="H35" s="15"/>
      <c r="I35" s="148"/>
      <c r="J35" s="148"/>
      <c r="K35" s="148"/>
      <c r="L35" s="148"/>
      <c r="M35" s="148"/>
      <c r="N35" s="15"/>
    </row>
    <row r="36" spans="1:14" x14ac:dyDescent="0.2">
      <c r="A36" s="48" t="s">
        <v>114</v>
      </c>
      <c r="B36" s="82"/>
      <c r="C36" s="15"/>
      <c r="D36" s="15"/>
      <c r="E36" s="15"/>
      <c r="F36" s="15"/>
      <c r="G36" s="15"/>
      <c r="H36" s="15"/>
      <c r="I36" s="148"/>
      <c r="J36" s="148"/>
      <c r="K36" s="148"/>
      <c r="L36" s="148"/>
      <c r="M36" s="148"/>
      <c r="N36" s="15"/>
    </row>
    <row r="37" spans="1:14" s="26" customFormat="1" x14ac:dyDescent="0.2">
      <c r="A37" s="148">
        <v>2018</v>
      </c>
      <c r="B37" s="149"/>
      <c r="C37" s="105" t="str">
        <f>IF(ISTEXT(C48), "No prior year target", IF((AND(ISNUMBER(C48),C48=C45)), "Same as prior year", IF((AND(ISNUMBER(C48),C48&lt; C45)), "Increased from prior year", "Decreased from prior year")))</f>
        <v>Decreased from prior year</v>
      </c>
      <c r="D37" s="105" t="str">
        <f t="shared" ref="D37:H38" si="20">IF(ISTEXT(D64), "No prior year target", IF((AND(ISNUMBER(D64),D64= D60)), "Same as prior year", IF((AND(ISNUMBER(D64),D64&lt; D60)), "Increased from prior year", "Decreased from prior year")))</f>
        <v>Decreased from prior year</v>
      </c>
      <c r="E37" s="105" t="str">
        <f t="shared" si="20"/>
        <v>Decreased from prior year</v>
      </c>
      <c r="F37" s="105" t="str">
        <f t="shared" si="20"/>
        <v>Decreased from prior year</v>
      </c>
      <c r="G37" s="105" t="str">
        <f t="shared" si="20"/>
        <v>Decreased from prior year</v>
      </c>
      <c r="H37" s="105" t="str">
        <f t="shared" si="20"/>
        <v>Decreased from prior year</v>
      </c>
      <c r="I37" s="148"/>
      <c r="J37" s="148"/>
      <c r="K37" s="148"/>
      <c r="L37" s="148"/>
      <c r="M37" s="148"/>
      <c r="N37" s="15"/>
    </row>
    <row r="38" spans="1:14" s="26" customFormat="1" x14ac:dyDescent="0.2">
      <c r="A38" s="147">
        <v>2017</v>
      </c>
      <c r="B38" s="149"/>
      <c r="C38" s="109" t="str">
        <f>IF(ISTEXT(C52), "No prior year target", IF((AND(ISNUMBER(C52),C52= C48)), "Same as prior year", IF((AND(ISNUMBER(C52),C52&lt; C48)), "Increased from prior year", "Decreased from prior year")))</f>
        <v>Decreased from prior year</v>
      </c>
      <c r="D38" s="109" t="str">
        <f t="shared" si="20"/>
        <v>Decreased from prior year</v>
      </c>
      <c r="E38" s="109" t="str">
        <f t="shared" si="20"/>
        <v>Decreased from prior year</v>
      </c>
      <c r="F38" s="109" t="str">
        <f t="shared" si="20"/>
        <v>Decreased from prior year</v>
      </c>
      <c r="G38" s="109" t="str">
        <f t="shared" si="20"/>
        <v>Decreased from prior year</v>
      </c>
      <c r="H38" s="109" t="str">
        <f t="shared" si="20"/>
        <v>Decreased from prior year</v>
      </c>
      <c r="I38" s="148"/>
      <c r="J38" s="148"/>
      <c r="K38" s="148"/>
      <c r="L38" s="148"/>
      <c r="M38" s="148"/>
      <c r="N38" s="15"/>
    </row>
    <row r="39" spans="1:14" s="26" customFormat="1" x14ac:dyDescent="0.2">
      <c r="A39" s="148">
        <v>2016</v>
      </c>
      <c r="B39" s="48"/>
      <c r="C39" s="105" t="str">
        <f>IF(ISTEXT(C56), "No prior year target", IF((AND(ISNUMBER(C56),C56=C52)), "Same as prior year", IF((AND(ISNUMBER(C56),C56&lt; C52)), "Increased from prior year", "Decreased from prior year")))</f>
        <v>Decreased from prior year</v>
      </c>
      <c r="D39" s="105" t="str">
        <f t="shared" ref="D39:H41" si="21">IF(ISTEXT(D58), "No prior year target", IF((AND(ISNUMBER(D58),D58= D54)), "Same as prior year", IF((AND(ISNUMBER(D58),D58&lt; D54)), "Increased from prior year", "Decreased from prior year")))</f>
        <v>Decreased from prior year</v>
      </c>
      <c r="E39" s="105" t="str">
        <f t="shared" si="21"/>
        <v>Decreased from prior year</v>
      </c>
      <c r="F39" s="105" t="str">
        <f t="shared" si="21"/>
        <v>Decreased from prior year</v>
      </c>
      <c r="G39" s="105" t="str">
        <f t="shared" si="21"/>
        <v>Decreased from prior year</v>
      </c>
      <c r="H39" s="105" t="str">
        <f t="shared" si="21"/>
        <v>Decreased from prior year</v>
      </c>
      <c r="I39" s="148"/>
      <c r="J39" s="148"/>
      <c r="K39" s="148"/>
      <c r="L39" s="148"/>
      <c r="M39" s="148"/>
      <c r="N39" s="15"/>
    </row>
    <row r="40" spans="1:14" s="26" customFormat="1" x14ac:dyDescent="0.2">
      <c r="A40" s="147">
        <v>2015</v>
      </c>
      <c r="B40" s="51"/>
      <c r="C40" s="109" t="str">
        <f>IF(ISTEXT(C60), "No prior year target", IF((AND(ISNUMBER(C60),C60=C56)), "Same as prior year", IF((AND(ISNUMBER(C60),C60&lt; C56)), "Increased from prior year", "Decreased from prior year")))</f>
        <v>Decreased from prior year</v>
      </c>
      <c r="D40" s="109" t="str">
        <f t="shared" si="21"/>
        <v>Decreased from prior year</v>
      </c>
      <c r="E40" s="109" t="str">
        <f t="shared" si="21"/>
        <v>Decreased from prior year</v>
      </c>
      <c r="F40" s="109" t="str">
        <f t="shared" si="21"/>
        <v>Decreased from prior year</v>
      </c>
      <c r="G40" s="109" t="str">
        <f t="shared" si="21"/>
        <v>Decreased from prior year</v>
      </c>
      <c r="H40" s="109" t="str">
        <f t="shared" si="21"/>
        <v>Decreased from prior year</v>
      </c>
      <c r="I40" s="148"/>
      <c r="J40" s="148"/>
      <c r="K40" s="148"/>
      <c r="L40" s="148"/>
      <c r="M40" s="148"/>
      <c r="N40" s="15"/>
    </row>
    <row r="41" spans="1:14" s="26" customFormat="1" x14ac:dyDescent="0.2">
      <c r="A41" s="148">
        <v>2014</v>
      </c>
      <c r="B41" s="148"/>
      <c r="C41" s="105" t="str">
        <f>IF(ISTEXT(C64), "No prior year target", IF((AND(ISNUMBER(C64),C64= C60)), "Same as prior year", IF((AND(ISNUMBER(C64),C64&lt; C60)), "Increased from prior year", "Decreased from prior year")))</f>
        <v>Decreased from prior year</v>
      </c>
      <c r="D41" s="105" t="str">
        <f t="shared" si="21"/>
        <v>Decreased from prior year</v>
      </c>
      <c r="E41" s="105" t="str">
        <f t="shared" si="21"/>
        <v>Decreased from prior year</v>
      </c>
      <c r="F41" s="105" t="str">
        <f t="shared" si="21"/>
        <v>Decreased from prior year</v>
      </c>
      <c r="G41" s="105" t="str">
        <f t="shared" si="21"/>
        <v>Decreased from prior year</v>
      </c>
      <c r="H41" s="105" t="str">
        <f t="shared" si="21"/>
        <v>Decreased from prior year</v>
      </c>
      <c r="I41" s="148"/>
      <c r="J41" s="148"/>
      <c r="K41" s="148"/>
      <c r="L41" s="148"/>
      <c r="M41" s="148"/>
      <c r="N41" s="15"/>
    </row>
    <row r="42" spans="1:14" s="26" customFormat="1" x14ac:dyDescent="0.2">
      <c r="A42" s="148"/>
      <c r="B42" s="82"/>
      <c r="C42" s="15"/>
      <c r="D42" s="15"/>
      <c r="E42" s="15"/>
      <c r="F42" s="15"/>
      <c r="G42" s="15"/>
      <c r="H42" s="15"/>
      <c r="I42" s="148"/>
      <c r="J42" s="148"/>
      <c r="K42" s="148"/>
      <c r="L42" s="148"/>
      <c r="M42" s="148"/>
      <c r="N42" s="15"/>
    </row>
    <row r="43" spans="1:14" s="26" customFormat="1" ht="25.5" x14ac:dyDescent="0.2">
      <c r="A43" s="63" t="s">
        <v>95</v>
      </c>
      <c r="B43" s="82"/>
      <c r="C43" s="15"/>
      <c r="D43" s="15"/>
      <c r="E43" s="15"/>
      <c r="F43" s="15"/>
      <c r="G43" s="15"/>
      <c r="H43" s="15"/>
      <c r="I43" s="148"/>
      <c r="J43" s="148"/>
      <c r="K43" s="148"/>
      <c r="L43" s="148"/>
      <c r="M43" s="148"/>
      <c r="N43" s="15"/>
    </row>
    <row r="44" spans="1:14" s="26" customFormat="1" x14ac:dyDescent="0.2">
      <c r="A44" s="48">
        <v>2018</v>
      </c>
      <c r="B44" s="77"/>
      <c r="C44" s="148"/>
      <c r="D44" s="123"/>
      <c r="E44" s="148"/>
      <c r="F44" s="124"/>
      <c r="G44" s="66"/>
      <c r="H44" s="148"/>
      <c r="I44" s="148"/>
      <c r="J44" s="148"/>
      <c r="K44" s="148"/>
      <c r="L44" s="148"/>
      <c r="M44" s="148"/>
      <c r="N44" s="15"/>
    </row>
    <row r="45" spans="1:14" s="26" customFormat="1" x14ac:dyDescent="0.2">
      <c r="A45" s="147" t="s">
        <v>45</v>
      </c>
      <c r="B45" s="82"/>
      <c r="C45" s="154"/>
      <c r="D45" s="154"/>
      <c r="E45" s="154"/>
      <c r="F45" s="154"/>
      <c r="G45" s="154"/>
      <c r="H45" s="154"/>
      <c r="I45" s="148"/>
      <c r="J45" s="148"/>
      <c r="K45" s="148"/>
      <c r="L45" s="148"/>
      <c r="M45" s="148"/>
      <c r="N45" s="15"/>
    </row>
    <row r="46" spans="1:14" s="26" customFormat="1" x14ac:dyDescent="0.2">
      <c r="A46" s="148"/>
      <c r="B46" s="83"/>
      <c r="C46" s="155"/>
      <c r="D46" s="155"/>
      <c r="E46" s="155"/>
      <c r="F46" s="155"/>
      <c r="G46" s="155"/>
      <c r="H46" s="155"/>
      <c r="I46" s="148"/>
      <c r="J46" s="148"/>
      <c r="K46" s="148"/>
      <c r="L46" s="148"/>
      <c r="M46" s="148"/>
      <c r="N46" s="15"/>
    </row>
    <row r="47" spans="1:14" s="26" customFormat="1" x14ac:dyDescent="0.2">
      <c r="A47" s="48">
        <v>2017</v>
      </c>
      <c r="B47" s="77"/>
      <c r="C47" s="155"/>
      <c r="D47" s="155"/>
      <c r="E47" s="155"/>
      <c r="F47" s="155"/>
      <c r="G47" s="155"/>
      <c r="H47" s="155"/>
      <c r="I47" s="148"/>
      <c r="J47" s="148"/>
      <c r="K47" s="148"/>
      <c r="L47" s="148"/>
      <c r="M47" s="148"/>
      <c r="N47" s="15"/>
    </row>
    <row r="48" spans="1:14" s="26" customFormat="1" x14ac:dyDescent="0.2">
      <c r="A48" s="147" t="s">
        <v>45</v>
      </c>
      <c r="B48" s="82"/>
      <c r="C48" s="154"/>
      <c r="D48" s="154"/>
      <c r="E48" s="154"/>
      <c r="F48" s="154"/>
      <c r="G48" s="154"/>
      <c r="H48" s="154"/>
      <c r="I48" s="148"/>
      <c r="J48" s="148"/>
      <c r="K48" s="148"/>
      <c r="L48" s="148"/>
      <c r="M48" s="148"/>
      <c r="N48" s="15"/>
    </row>
    <row r="49" spans="1:14" s="26" customFormat="1" x14ac:dyDescent="0.2">
      <c r="A49" s="148" t="s">
        <v>46</v>
      </c>
      <c r="B49" s="82"/>
      <c r="C49" s="156"/>
      <c r="D49" s="156"/>
      <c r="E49" s="156"/>
      <c r="F49" s="156"/>
      <c r="G49" s="156"/>
      <c r="H49" s="156"/>
      <c r="I49" s="148"/>
      <c r="J49" s="148"/>
      <c r="K49" s="148"/>
      <c r="L49" s="148"/>
      <c r="M49" s="148"/>
      <c r="N49" s="15"/>
    </row>
    <row r="50" spans="1:14" s="26" customFormat="1" x14ac:dyDescent="0.2">
      <c r="A50" s="148"/>
      <c r="B50" s="82"/>
      <c r="C50" s="155"/>
      <c r="D50" s="155"/>
      <c r="E50" s="155"/>
      <c r="F50" s="155"/>
      <c r="G50" s="155"/>
      <c r="H50" s="155"/>
      <c r="I50" s="148"/>
      <c r="J50" s="148"/>
      <c r="K50" s="148"/>
      <c r="L50" s="148"/>
      <c r="M50" s="148"/>
      <c r="N50" s="15"/>
    </row>
    <row r="51" spans="1:14" s="26" customFormat="1" x14ac:dyDescent="0.2">
      <c r="A51" s="48">
        <v>2016</v>
      </c>
      <c r="B51" s="82"/>
      <c r="C51" s="155"/>
      <c r="D51" s="155"/>
      <c r="E51" s="155"/>
      <c r="F51" s="155"/>
      <c r="G51" s="155"/>
      <c r="H51" s="155"/>
      <c r="I51" s="148"/>
      <c r="J51" s="148"/>
      <c r="K51" s="148"/>
      <c r="L51" s="148"/>
      <c r="M51" s="148"/>
      <c r="N51" s="15"/>
    </row>
    <row r="52" spans="1:14" s="26" customFormat="1" x14ac:dyDescent="0.2">
      <c r="A52" s="147" t="s">
        <v>45</v>
      </c>
      <c r="B52" s="77"/>
      <c r="C52" s="154"/>
      <c r="D52" s="154"/>
      <c r="E52" s="154"/>
      <c r="F52" s="154"/>
      <c r="G52" s="154"/>
      <c r="H52" s="154"/>
      <c r="I52" s="148"/>
      <c r="J52" s="148"/>
      <c r="K52" s="148"/>
      <c r="L52" s="148"/>
      <c r="M52" s="148"/>
      <c r="N52" s="15"/>
    </row>
    <row r="53" spans="1:14" s="26" customFormat="1" x14ac:dyDescent="0.2">
      <c r="A53" s="148" t="s">
        <v>46</v>
      </c>
      <c r="B53" s="78"/>
      <c r="C53" s="156"/>
      <c r="D53" s="156"/>
      <c r="E53" s="156"/>
      <c r="F53" s="156"/>
      <c r="G53" s="156"/>
      <c r="H53" s="156"/>
      <c r="I53" s="148"/>
      <c r="J53" s="148"/>
      <c r="K53" s="148"/>
      <c r="L53" s="148"/>
      <c r="M53" s="148"/>
      <c r="N53" s="15"/>
    </row>
    <row r="54" spans="1:14" s="26" customFormat="1" x14ac:dyDescent="0.2">
      <c r="A54" s="148"/>
      <c r="B54" s="82"/>
      <c r="C54" s="155"/>
      <c r="D54" s="155"/>
      <c r="E54" s="155"/>
      <c r="F54" s="155"/>
      <c r="G54" s="155"/>
      <c r="H54" s="155"/>
      <c r="I54" s="148"/>
      <c r="J54" s="148"/>
      <c r="K54" s="148"/>
      <c r="L54" s="148"/>
      <c r="M54" s="148"/>
      <c r="N54" s="15"/>
    </row>
    <row r="55" spans="1:14" s="26" customFormat="1" x14ac:dyDescent="0.2">
      <c r="A55" s="48">
        <v>2015</v>
      </c>
      <c r="B55" s="82"/>
      <c r="C55" s="155"/>
      <c r="D55" s="155"/>
      <c r="E55" s="155"/>
      <c r="F55" s="155"/>
      <c r="G55" s="155"/>
      <c r="H55" s="155"/>
      <c r="I55" s="148"/>
      <c r="J55" s="148"/>
      <c r="K55" s="148"/>
      <c r="L55" s="148"/>
      <c r="M55" s="148"/>
      <c r="N55" s="15"/>
    </row>
    <row r="56" spans="1:14" s="26" customFormat="1" x14ac:dyDescent="0.2">
      <c r="A56" s="147" t="s">
        <v>45</v>
      </c>
      <c r="B56" s="78"/>
      <c r="C56" s="154"/>
      <c r="D56" s="154"/>
      <c r="E56" s="154"/>
      <c r="F56" s="154"/>
      <c r="G56" s="154"/>
      <c r="H56" s="154"/>
      <c r="I56" s="148"/>
      <c r="J56" s="148"/>
      <c r="K56" s="148"/>
      <c r="L56" s="148"/>
      <c r="M56" s="148"/>
      <c r="N56" s="15"/>
    </row>
    <row r="57" spans="1:14" s="26" customFormat="1" x14ac:dyDescent="0.2">
      <c r="A57" s="148" t="s">
        <v>46</v>
      </c>
      <c r="B57" s="77"/>
      <c r="C57" s="156"/>
      <c r="D57" s="156"/>
      <c r="E57" s="156"/>
      <c r="F57" s="156"/>
      <c r="G57" s="156"/>
      <c r="H57" s="156"/>
      <c r="I57" s="148"/>
      <c r="J57" s="148"/>
      <c r="K57" s="148"/>
      <c r="L57" s="148"/>
      <c r="M57" s="148"/>
      <c r="N57" s="15"/>
    </row>
    <row r="58" spans="1:14" s="26" customFormat="1" x14ac:dyDescent="0.2">
      <c r="A58" s="148"/>
      <c r="B58" s="82"/>
      <c r="C58" s="155"/>
      <c r="D58" s="155"/>
      <c r="E58" s="155"/>
      <c r="F58" s="155"/>
      <c r="G58" s="155"/>
      <c r="H58" s="155"/>
      <c r="I58" s="148"/>
      <c r="J58" s="148"/>
      <c r="K58" s="148"/>
      <c r="L58" s="148"/>
      <c r="M58" s="148"/>
      <c r="N58" s="15"/>
    </row>
    <row r="59" spans="1:14" s="26" customFormat="1" x14ac:dyDescent="0.2">
      <c r="A59" s="48">
        <v>2014</v>
      </c>
      <c r="B59" s="83"/>
      <c r="C59" s="155"/>
      <c r="D59" s="155"/>
      <c r="E59" s="155"/>
      <c r="F59" s="155"/>
      <c r="G59" s="155"/>
      <c r="H59" s="155"/>
      <c r="I59" s="148"/>
      <c r="J59" s="148"/>
      <c r="K59" s="148"/>
      <c r="L59" s="148"/>
      <c r="M59" s="148"/>
      <c r="N59" s="15"/>
    </row>
    <row r="60" spans="1:14" s="26" customFormat="1" x14ac:dyDescent="0.2">
      <c r="A60" s="147" t="s">
        <v>45</v>
      </c>
      <c r="B60" s="77"/>
      <c r="C60" s="154"/>
      <c r="D60" s="154"/>
      <c r="E60" s="154"/>
      <c r="F60" s="154"/>
      <c r="G60" s="154"/>
      <c r="H60" s="154"/>
      <c r="I60" s="148"/>
      <c r="J60" s="148"/>
      <c r="K60" s="148"/>
      <c r="L60" s="148"/>
      <c r="M60" s="148"/>
      <c r="N60" s="15"/>
    </row>
    <row r="61" spans="1:14" s="26" customFormat="1" x14ac:dyDescent="0.2">
      <c r="A61" s="148" t="s">
        <v>46</v>
      </c>
      <c r="B61" s="82"/>
      <c r="C61" s="156"/>
      <c r="D61" s="156"/>
      <c r="E61" s="156"/>
      <c r="F61" s="156"/>
      <c r="G61" s="156"/>
      <c r="H61" s="156"/>
      <c r="I61" s="148"/>
      <c r="J61" s="148"/>
      <c r="K61" s="148"/>
      <c r="L61" s="148"/>
      <c r="M61" s="148"/>
      <c r="N61" s="15"/>
    </row>
    <row r="62" spans="1:14" s="26" customFormat="1" x14ac:dyDescent="0.2">
      <c r="A62" s="148"/>
      <c r="B62" s="82"/>
      <c r="C62" s="155"/>
      <c r="D62" s="155"/>
      <c r="E62" s="155"/>
      <c r="F62" s="155"/>
      <c r="G62" s="155"/>
      <c r="H62" s="155"/>
      <c r="I62" s="148"/>
      <c r="J62" s="148"/>
      <c r="K62" s="148"/>
      <c r="L62" s="148"/>
      <c r="M62" s="148"/>
      <c r="N62" s="15"/>
    </row>
    <row r="63" spans="1:14" s="26" customFormat="1" x14ac:dyDescent="0.2">
      <c r="A63" s="5">
        <v>2013</v>
      </c>
      <c r="B63" s="83"/>
      <c r="C63" s="157"/>
      <c r="D63" s="157"/>
      <c r="E63" s="157"/>
      <c r="F63" s="157"/>
      <c r="G63" s="157"/>
      <c r="H63" s="157"/>
      <c r="I63" s="148"/>
      <c r="J63" s="148"/>
      <c r="K63" s="148"/>
      <c r="L63" s="148"/>
      <c r="M63" s="148"/>
      <c r="N63" s="15"/>
    </row>
    <row r="64" spans="1:14" s="26" customFormat="1" x14ac:dyDescent="0.2">
      <c r="A64" s="147" t="s">
        <v>45</v>
      </c>
      <c r="B64" s="148"/>
      <c r="C64" s="154"/>
      <c r="D64" s="154"/>
      <c r="E64" s="154"/>
      <c r="F64" s="154"/>
      <c r="G64" s="154"/>
      <c r="H64" s="154"/>
      <c r="I64" s="148"/>
      <c r="J64" s="148"/>
      <c r="K64" s="148"/>
      <c r="L64" s="148"/>
      <c r="M64" s="148"/>
      <c r="N64" s="15"/>
    </row>
    <row r="65" spans="1:14" s="26" customFormat="1" x14ac:dyDescent="0.2">
      <c r="A65" s="148" t="s">
        <v>46</v>
      </c>
      <c r="B65" s="149"/>
      <c r="C65" s="156"/>
      <c r="D65" s="156"/>
      <c r="E65" s="156"/>
      <c r="F65" s="156"/>
      <c r="G65" s="156"/>
      <c r="H65" s="156"/>
      <c r="I65" s="148"/>
      <c r="J65" s="148"/>
      <c r="K65" s="148"/>
      <c r="L65" s="148"/>
      <c r="M65" s="148"/>
      <c r="N65" s="15"/>
    </row>
    <row r="66" spans="1:14" s="26" customFormat="1" x14ac:dyDescent="0.2">
      <c r="A66" s="148"/>
      <c r="B66" s="82"/>
      <c r="C66" s="15"/>
      <c r="D66" s="15"/>
      <c r="E66" s="15"/>
      <c r="F66" s="15"/>
      <c r="G66" s="15"/>
      <c r="H66" s="15"/>
      <c r="I66" s="148"/>
      <c r="J66" s="148"/>
      <c r="K66" s="148"/>
      <c r="L66" s="148"/>
      <c r="M66" s="148"/>
      <c r="N66" s="15"/>
    </row>
    <row r="67" spans="1:14" x14ac:dyDescent="0.2">
      <c r="A67" s="63" t="s">
        <v>70</v>
      </c>
      <c r="B67" s="83"/>
      <c r="C67" s="15"/>
      <c r="D67" s="75"/>
      <c r="E67" s="15"/>
      <c r="F67" s="76"/>
      <c r="G67" s="15"/>
      <c r="H67" s="15"/>
    </row>
    <row r="68" spans="1:14" x14ac:dyDescent="0.2">
      <c r="A68" s="147" t="s">
        <v>103</v>
      </c>
      <c r="B68" s="77"/>
      <c r="C68" s="109"/>
      <c r="D68" s="109"/>
      <c r="E68" s="109"/>
      <c r="F68" s="109"/>
      <c r="G68" s="109"/>
      <c r="H68" s="109"/>
    </row>
    <row r="69" spans="1:14" x14ac:dyDescent="0.2">
      <c r="B69" s="149"/>
    </row>
    <row r="70" spans="1:14" x14ac:dyDescent="0.2">
      <c r="B70" s="149"/>
    </row>
    <row r="71" spans="1:14" x14ac:dyDescent="0.2">
      <c r="B71" s="149"/>
    </row>
    <row r="72" spans="1:14" x14ac:dyDescent="0.2">
      <c r="B72" s="48"/>
    </row>
    <row r="73" spans="1:14" x14ac:dyDescent="0.2">
      <c r="B73" s="148"/>
    </row>
    <row r="74" spans="1:14" x14ac:dyDescent="0.2">
      <c r="B74" s="149"/>
    </row>
    <row r="75" spans="1:14" x14ac:dyDescent="0.2">
      <c r="B75" s="149"/>
    </row>
    <row r="76" spans="1:14" x14ac:dyDescent="0.2">
      <c r="B76" s="148"/>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B81 B85 B9 B31:B34</xm:sqref>
        </x14:dataValidation>
        <x14:dataValidation type="list" allowBlank="1" showInputMessage="1" showErrorMessage="1">
          <x14:formula1>
            <xm:f>'Drop Down Menus'!$G$8:$G$11</xm:f>
          </x14:formula1>
          <xm:sqref>D69:D198 D6 C9:H9</xm:sqref>
        </x14:dataValidation>
        <x14:dataValidation type="list" allowBlank="1" showInputMessage="1" showErrorMessage="1">
          <x14:formula1>
            <xm:f>'Drop Down Menus'!$G$2:$G$6</xm:f>
          </x14:formula1>
          <xm:sqref>C6 C69:C415 C12:H12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Laws to Add</vt:lpstr>
      <vt:lpstr>Org. Unit Details</vt:lpstr>
      <vt:lpstr>Example-Org. Unit Details</vt:lpstr>
      <vt:lpstr>Finance Overview</vt:lpstr>
      <vt:lpstr>Example-Finance Overview</vt:lpstr>
      <vt:lpstr>Deliverable</vt:lpstr>
      <vt:lpstr>Deliverables - Laws</vt:lpstr>
      <vt:lpstr>Example-Deliverables</vt:lpstr>
      <vt:lpstr>Performance Measure</vt:lpstr>
      <vt:lpstr>Example-Performance Measures</vt:lpstr>
      <vt:lpstr>Drop Down Menus</vt:lpstr>
      <vt:lpstr>Deliverable!Print_Titles</vt:lpstr>
      <vt:lpstr>'Deliverables - Laws'!Print_Titles</vt:lpstr>
      <vt:lpstr>'Example-Deliverables'!Print_Titles</vt:lpstr>
      <vt:lpstr>'Example-Org. Unit Details'!Print_Titles</vt:lpstr>
      <vt:lpstr>'Example-Performance Measures'!Print_Titles</vt:lpstr>
      <vt:lpstr>'Laws to Add'!Print_Titles</vt:lpstr>
      <vt:lpstr>'Org. Unit Details'!Print_Titles</vt:lpstr>
      <vt:lpstr>'Performance Measure'!Print_Titles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2019-02-28T19:07:53Z</dcterms:modified>
</cp:coreProperties>
</file>